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Z:\AKADHAM\_\AKADHAM\AKADHAM\บอม\ที่ดิน\ที่ดิน 29-05-68\ช้างคลาน\2121-นางสาวอำพร มูลปิน\"/>
    </mc:Choice>
  </mc:AlternateContent>
  <xr:revisionPtr revIDLastSave="0" documentId="8_{F871697B-BD62-44EB-97D7-5D888B36C9A6}" xr6:coauthVersionLast="47" xr6:coauthVersionMax="47" xr10:uidLastSave="{00000000-0000-0000-0000-000000000000}"/>
  <bookViews>
    <workbookView xWindow="-108" yWindow="-108" windowWidth="23256" windowHeight="1257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คำขอที่ดิน!$A$1:$AQ$56</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12" i="36" l="1"/>
  <c r="F5" i="35" a="1"/>
  <c r="F5" i="35" s="1"/>
  <c r="B3" i="35" a="1"/>
  <c r="B3" i="35" s="1"/>
  <c r="D5" i="35" a="1"/>
  <c r="D5" i="35" s="1"/>
  <c r="D3" i="35" a="1"/>
  <c r="D3" i="35" s="1"/>
  <c r="B2" i="35" a="1"/>
  <c r="B2" i="35" s="1"/>
  <c r="D2" i="35" a="1"/>
  <c r="D2" i="35" s="1"/>
  <c r="B5" i="35" a="1"/>
  <c r="B5" i="35" s="1"/>
  <c r="B4" i="35" a="1"/>
  <c r="B4" i="35" s="1"/>
  <c r="C46" i="36"/>
  <c r="C36" i="36"/>
  <c r="C35" i="36"/>
  <c r="C34" i="36"/>
  <c r="C33" i="36"/>
  <c r="AD33" i="36"/>
  <c r="AD34" i="36"/>
  <c r="AD35" i="36"/>
  <c r="AD36" i="36"/>
  <c r="W33" i="36"/>
  <c r="W34" i="36"/>
  <c r="W35" i="36"/>
  <c r="W36" i="36"/>
  <c r="P33" i="36"/>
  <c r="P34" i="36"/>
  <c r="P35" i="36"/>
  <c r="P36" i="36"/>
  <c r="A12" i="35" l="1"/>
  <c r="AL1" i="29"/>
  <c r="A13" i="35" l="1"/>
  <c r="S9" i="29" s="1"/>
  <c r="A2" i="29"/>
  <c r="AF8" i="36"/>
  <c r="F64" i="29"/>
  <c r="F62" i="29"/>
  <c r="X29" i="37"/>
  <c r="AG12" i="37"/>
  <c r="G12" i="37"/>
  <c r="C32" i="36"/>
  <c r="C31" i="36"/>
  <c r="C30" i="36"/>
  <c r="C29" i="36"/>
  <c r="C28" i="36"/>
  <c r="C27" i="36"/>
  <c r="C26" i="36"/>
  <c r="C25" i="36"/>
  <c r="C24" i="36"/>
  <c r="C23" i="36"/>
  <c r="C22" i="36"/>
  <c r="C21" i="36"/>
  <c r="C20" i="36"/>
  <c r="C19" i="36"/>
  <c r="U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<sst xmlns="http://schemas.openxmlformats.org/spreadsheetml/2006/main" count="719" uniqueCount="361">
  <si>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</si>
  <si>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</si>
  <si>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</si>
  <si>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</si>
  <si>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</si>
  <si>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</si>
  <si>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</si>
  <si>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</si>
  <si>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</si>
  <si>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</si>
  <si>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</si>
  <si>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</si>
  <si>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</si>
  <si>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</si>
  <si>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</si>
  <si>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</si>
  <si>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</si>
  <si>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</si>
  <si>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</si>
  <si>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</si>
  <si>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</si>
  <si>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</si>
  <si>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</si>
  <si>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</si>
  <si>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</si>
  <si>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</si>
  <si>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</si>
  <si>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</si>
  <si>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</si>
  <si>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</si>
  <si>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</si>
  <si>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</si>
  <si>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</si>
  <si>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</si>
  <si>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</si>
  <si>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</si>
  <si>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</si>
  <si>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</si>
  <si>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</si>
  <si>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</si>
  <si>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</si>
  <si>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</si>
  <si>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</si>
  <si>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</si>
  <si>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</si>
  <si>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</si>
  <si>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</si>
  <si>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</si>
  <si>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</si>
  <si>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</si>
  <si>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</si>
  <si>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</si>
  <si>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</si>
  <si>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</si>
  <si>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</si>
  <si>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</si>
  <si>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</si>
  <si>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</si>
  <si>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</si>
  <si>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</si>
  <si>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</si>
  <si>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</si>
  <si>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</si>
  <si>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</si>
  <si>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</si>
  <si>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</si>
  <si>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</si>
  <si>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</si>
  <si>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</si>
  <si>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</si>
  <si>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</si>
  <si>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</si>
  <si>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</si>
  <si>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</si>
  <si>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</si>
  <si>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</si>
  <si>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</si>
  <si>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</si>
  <si>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</si>
  <si>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</si>
  <si>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</si>
  <si>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</si>
  <si>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</si>
  <si>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</si>
  <si>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</si>
  <si>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</si>
  <si>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</si>
  <si>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</si>
  <si>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</si>
  <si>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</si>
  <si>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</si>
  <si>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</si>
  <si>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</si>
  <si>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</si>
  <si>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</si>
  <si>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</si>
  <si>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</si>
  <si>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</si>
  <si>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</si>
  <si>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</si>
  <si>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</si>
  <si>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</si>
  <si>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</si>
  <si>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</si>
  <si>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</si>
  <si>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</si>
  <si>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</si>
  <si>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</si>
  <si>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</si>
  <si>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</si>
  <si>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</si>
  <si>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</si>
  <si>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</si>
  <si>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</si>
  <si>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</si>
  <si>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</si>
  <si>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</si>
  <si>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</si>
  <si>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</si>
  <si>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</si>
  <si>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</si>
  <si>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</si>
  <si>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</si>
  <si>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</si>
  <si>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</si>
  <si>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</si>
  <si>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</si>
  <si>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</si>
  <si>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</si>
  <si>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</si>
  <si>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</si>
  <si>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</si>
  <si>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</si>
  <si>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</si>
  <si>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</si>
  <si>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</si>
  <si>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</si>
  <si>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</si>
  <si>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</si>
  <si>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</si>
  <si>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</si>
  <si>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</si>
  <si>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</si>
  <si>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</si>
  <si>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</si>
  <si>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</si>
  <si>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</si>
  <si>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</si>
  <si>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</si>
  <si>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</si>
  <si>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</si>
  <si>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</si>
  <si>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</si>
  <si>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</si>
  <si>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</si>
  <si>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</si>
  <si>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</si>
  <si>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</si>
  <si>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</si>
  <si>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</si>
  <si>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</si>
  <si>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</si>
  <si>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</si>
  <si>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</si>
  <si>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</si>
  <si>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</si>
  <si>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</si>
  <si>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</si>
  <si>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</si>
  <si>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</si>
  <si>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</si>
  <si>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</si>
  <si>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</si>
  <si>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</si>
  <si>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</si>
  <si>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</si>
  <si>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</si>
  <si>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</si>
  <si>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</si>
  <si>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</si>
  <si>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</si>
  <si>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</si>
  <si>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</si>
  <si>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</si>
  <si>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</si>
  <si>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</si>
  <si>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</si>
  <si>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</si>
  <si>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</si>
  <si>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</si>
  <si>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</si>
  <si>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</si>
  <si>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</si>
  <si>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</si>
  <si>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</si>
  <si>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</si>
  <si>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</si>
  <si>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</si>
  <si>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</si>
  <si>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</si>
  <si>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</si>
  <si>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</si>
  <si>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</si>
  <si>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</si>
  <si>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</si>
  <si>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</si>
  <si>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</si>
  <si>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</si>
  <si>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</si>
  <si>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</si>
  <si>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</si>
  <si>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</si>
  <si>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</si>
  <si>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</si>
  <si>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</si>
  <si>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</si>
  <si>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</si>
  <si>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</si>
  <si>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</si>
  <si>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</si>
  <si>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</si>
  <si>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</si>
  <si>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</si>
  <si>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</si>
  <si>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</si>
  <si>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</si>
  <si>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</si>
  <si>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</si>
  <si>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</si>
  <si>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</si>
  <si>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</si>
  <si>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</si>
  <si>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</si>
  <si>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</si>
  <si>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</si>
  <si>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</si>
  <si>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</si>
  <si>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</si>
  <si>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</si>
  <si>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</si>
  <si>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</si>
  <si>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</si>
  <si>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</si>
  <si>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</si>
  <si>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</si>
  <si>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</si>
  <si>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</si>
  <si>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</si>
  <si>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</si>
  <si>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</si>
  <si>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</si>
  <si>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</si>
  <si>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</si>
  <si>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</si>
  <si>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</si>
  <si>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</si>
  <si>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</si>
  <si>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</si>
  <si>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</si>
  <si>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</si>
  <si>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</si>
  <si>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</si>
  <si>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</si>
  <si>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</si>
  <si>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</si>
  <si>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</si>
  <si>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</si>
  <si>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</si>
  <si>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</si>
  <si>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</si>
  <si>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</si>
  <si>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</si>
  <si>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</si>
  <si>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</si>
  <si>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</si>
  <si>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</si>
  <si>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</si>
  <si>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</si>
  <si>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</si>
  <si>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</si>
  <si>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</si>
  <si>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</si>
  <si>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</si>
  <si>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</si>
  <si>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</si>
  <si>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</si>
  <si>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</si>
  <si>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</si>
  <si>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</si>
  <si>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</si>
  <si>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</si>
  <si>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</si>
  <si>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</si>
  <si>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</si>
  <si>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</si>
  <si>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</si>
  <si>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</si>
  <si>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</si>
  <si>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</si>
  <si>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</si>
  <si>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</si>
  <si>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</si>
  <si>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</si>
  <si>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</si>
  <si>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</si>
  <si>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</si>
  <si>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</si>
  <si>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</si>
  <si>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</si>
  <si>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</si>
  <si>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</si>
  <si>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</si>
  <si>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</si>
  <si>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</si>
  <si>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</si>
  <si>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</si>
  <si>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</si>
  <si>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</si>
  <si>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</si>
  <si>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</si>
  <si>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</si>
  <si>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</si>
  <si>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</si>
  <si>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</si>
  <si>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</si>
  <si>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</si>
  <si>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</si>
  <si>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</si>
  <si>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</si>
  <si>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</si>
  <si>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</si>
  <si>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</si>
  <si>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</si>
  <si>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</si>
  <si>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</si>
  <si>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</si>
  <si>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</si>
  <si>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</si>
  <si>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</si>
  <si>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</si>
  <si>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</si>
  <si>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</si>
  <si>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</si>
  <si>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</si>
  <si>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</si>
  <si>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</si>
  <si>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</si>
  <si>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</si>
  <si>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t>
  </si>
  <si>
    <t>088-769-6476</t>
  </si>
  <si>
    <t>คู่สมรสจำเลยที่ 1</t>
  </si>
  <si>
    <t>นางสาวอำพร มูลปิน</t>
  </si>
  <si>
    <t>นายบุญทา ไชยมณี</t>
  </si>
  <si>
    <t>นางรัศมี เลวงค์</t>
  </si>
  <si>
    <t>นายภรัณยู ฮวดเจริญ</t>
  </si>
  <si>
    <t>3-5006-00246-61-2</t>
  </si>
  <si>
    <t>3-5099-01267-57-9</t>
  </si>
  <si>
    <t>3-5010-00105-30-0</t>
  </si>
  <si>
    <t>1-5009-00200-03-2</t>
  </si>
  <si>
    <t>2121(68) - รายงานผลสืบทรัพย์ ราย นางสาวอำพร มูลปิน สาขาช้างคลาน (สืบรอบที่ 1) - ไม่พบทรัพย์</t>
  </si>
  <si>
    <t xml:space="preserve">จังหวัดเชียงใหม่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</si>
</sst>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7">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3" fillId="6" borderId="0" xfId="0" applyFont="1" applyFill="1"/>
    <xf numFmtId="0" fontId="3" fillId="0" borderId="0" xfId="0" applyFont="1" applyAlignment="1">
      <alignment shrinkToFi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4" fillId="0" borderId="0" xfId="0" applyFont="1" applyAlignment="1">
      <alignment horizontal="center"/>
    </xf>
    <xf numFmtId="0" fontId="6" fillId="0" borderId="3" xfId="0" applyFont="1" applyBorder="1" applyAlignment="1">
      <alignment horizontal="center"/>
    </xf>
    <xf numFmtId="0" fontId="3"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3" xfId="0" applyFont="1" applyBorder="1" applyAlignment="1">
      <alignment horizontal="left" wrapText="1"/>
    </xf>
    <xf numFmtId="0" fontId="3"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190" fontId="3" fillId="0" borderId="3" xfId="0" applyNumberFormat="1" applyFont="1" applyBorder="1" applyAlignment="1">
      <alignment horizontal="left" vertical="top" inden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สืบทรัพย์ (คำสั่ง 5/6/2567) รอบที่ 2 // รายงานวันที่ 27/7/2567</v>
          </cell>
          <cell r="BC22" t="str">
            <v>วรชัย / ปฐมพงษ์</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 ปิดบัญชีจากการขายหนี้</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B32" t="str">
            <v xml:space="preserve">ปิดบัญชี 10/04/2568 </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B33" t="str">
            <v>ปิดบัญชี10/04/2568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สืบทรัพย์ (คำสั่ง 5/6/2567)รอบที่ 2 // รายงานวันที่ 27/7/2567</v>
          </cell>
          <cell r="BC44" t="str">
            <v>ศตวรรษ</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B51" t="str">
            <v>สืบทรัพย์ (คำสั่ง 10/04/2568)</v>
          </cell>
          <cell r="BC51" t="str">
            <v>ศตวรรษ</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O55" t="str">
            <v>1.บุคคลค้ำประกัน</v>
          </cell>
          <cell r="R55" t="str">
            <v>จังหวัดเชียงใหม่</v>
          </cell>
          <cell r="S55" t="str">
            <v>ผบ.1923</v>
          </cell>
          <cell r="T55">
            <v>2558</v>
          </cell>
          <cell r="U55" t="str">
            <v>ผบ.65</v>
          </cell>
          <cell r="V55">
            <v>2559</v>
          </cell>
          <cell r="W55">
            <v>25</v>
          </cell>
          <cell r="X55">
            <v>1</v>
          </cell>
          <cell r="Y55">
            <v>2559</v>
          </cell>
          <cell r="BB55" t="str">
            <v>ชะลอยึดชำระเป็นปกติ 24/3/2563</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B56" t="str">
            <v>ปิดบัญชี 10/04/2568</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R61" t="str">
            <v>จังหวัดเชียงใหม่</v>
          </cell>
          <cell r="S61" t="str">
            <v>ผบ.289</v>
          </cell>
          <cell r="T61">
            <v>2559</v>
          </cell>
          <cell r="U61" t="str">
            <v>ผบ.891</v>
          </cell>
          <cell r="V61">
            <v>2559</v>
          </cell>
          <cell r="Z61">
            <v>13</v>
          </cell>
          <cell r="AA61">
            <v>6</v>
          </cell>
          <cell r="AB61">
            <v>2559</v>
          </cell>
          <cell r="BB61" t="str">
            <v>สืบครั้งที่ 3 รายงานผลสืบ 25/2/2568</v>
          </cell>
          <cell r="BC61" t="str">
            <v>ศตวรรษ/นุสบา</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M61">
            <v>4</v>
          </cell>
          <cell r="CX61">
            <v>244127</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B65" t="str">
            <v>คำสั่งดำเนินงานรสืบรอบที่ 2 วันที่ 28/2/2568 // รายงานผลการสืบทรัพย์ 24/4/2568</v>
          </cell>
          <cell r="BC65" t="str">
            <v>วรชัย / ปฏิยุทธ์</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CA66" t="str">
            <v>3-5009-01053-17-1</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cell r="CA67" t="str">
            <v>3-5009-00670-14-2</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CA68" t="str">
            <v>5-5201-00017-27-1</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cell r="CA69" t="str">
            <v>2-5009-00016-77-1</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cell r="CA70" t="str">
            <v>3-5009-00666-49-8</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cell r="CA71" t="str">
            <v>3-5009-00955-54-6</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B94" t="str">
            <v>คำสั่งดำเนินงานวันที่ 6/12/2567 // รายงานคดีวันที่  24/1/2568</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สืบทรัพย์ (คำสั่ง 10/04/2568)
'- ติดอายัดตามหนังสือสำนักงานบังคับคดีจังหวัดน่าน ที่ นน0026(1)4772 ลงวีนที่ 23/5/2560</v>
          </cell>
          <cell r="BC107" t="str">
            <v>ศตวรรษ</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B129" t="str">
            <v>คำสั่งดำเนินงานวันที่ 6/12/2567 // รายงานผลการสืบทรัพย์ 24/4/2568</v>
          </cell>
          <cell r="BC129" t="str">
            <v>ปฏิยุทธ์</v>
          </cell>
          <cell r="BF129">
            <v>4</v>
          </cell>
          <cell r="BH129">
            <v>823860010215</v>
          </cell>
          <cell r="BI129" t="str">
            <v>นายรัตนพล   พรมลา</v>
          </cell>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P131" t="str">
            <v>1-5099-00263-68-9</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B132" t="str">
            <v>ปิดบัญชี 10/04/2568</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 xml:space="preserve">1.นางสาวปุณยนุช   สมหมาย
</v>
          </cell>
          <cell r="BZ143" t="str">
            <v xml:space="preserve">จำเลยที่ 1
</v>
          </cell>
          <cell r="CA143" t="str">
            <v xml:space="preserve">1-5499-00088-69-1
</v>
          </cell>
          <cell r="CB143" t="str">
            <v xml:space="preserve">-ไม่พบว่ามีกรรมสิทธิ์ในที่ดิน อ.สูงเม่น จ.แพร่
-ไม่พบว่ามีกรรมสิทธิ์ในที่ดิน อ.เมืองเชียงใหม่ จ.เชียงใหม่
</v>
          </cell>
          <cell r="CC143" t="str">
            <v>ไม่พบทรัพย์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B145" t="str">
            <v xml:space="preserve">ปิดบัญชี </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B146" t="str">
            <v>ปิดบัญชี จากการขาย</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30/11/2564)//ปิดบัญชี จากการขาย</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B148" t="str">
            <v>ปิดบัญชี</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 คำสั่งสืบทรัพย์ครั้งที่ 2 (2/4/2568)</v>
          </cell>
          <cell r="BC149" t="str">
            <v>ศิราณี
เกศินี</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 สืบทรัพย์รอบที่ 3 (คำสั่ง 10/04/2568)</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B153" t="str">
            <v>ปิดบัญชี 10/04/2568</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B180" t="str">
            <v>ปิดบัญชี</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B184" t="str">
            <v>ปิดบัญชี</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 // รายงานคดีสืบรอบที่ 2 25/1/2568</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 รายงานผลสืบรอบที่ 2 วันที่ 27/2/2568</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W254">
            <v>244060</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B294" t="str">
            <v>สืบครั้งที่ 3 รายงานผลสืบ 15/1/2568</v>
          </cell>
          <cell r="BC294" t="str">
            <v>นุสบา</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M294">
            <v>4</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B295" t="str">
            <v>ปิดบัญชี</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B297" t="str">
            <v>คำสั่งสืบทรัพย์ (2/4/2568)// รายงานผลสืบครั้งที่ 3 วันที่ 14/5/2568</v>
          </cell>
          <cell r="BC297" t="str">
            <v>ศิราณี/ธนกร/นุสบา</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G297" t="str">
            <v>1.นายสนิท เจนจิตร์ไมตรี
2.นายปริวัฒน์  ยะมัง
3.นายนิคม  อินต๊ะ</v>
          </cell>
          <cell r="CH297" t="str">
            <v>จำเลยที่ 1
จำเลยที่ 2
จำเลยที่ 3</v>
          </cell>
          <cell r="CI297" t="str">
            <v>1-5003-00068-63-1
1-5017-00003-23-6
1-5016-00059-68-0</v>
          </cell>
          <cell r="CJ297"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v>
          </cell>
          <cell r="CK297" t="str">
            <v>ไม่พบทรัพย์</v>
          </cell>
          <cell r="CM297">
            <v>3</v>
          </cell>
          <cell r="CW297">
            <v>244126</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B298" t="str">
            <v>คำสั่งสืบทรัพย์ (2/4/2568)// รายงานผลสืบครั้งที่ 3 วันที่ 14/5/2568</v>
          </cell>
          <cell r="BC298" t="str">
            <v>ธนกร/นุสบา</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G298" t="str">
            <v>1.นายนิคม  อินต๊ะ
2.นายปริวัฒน์  ยะมัง
3.นายสนิท  เจนจิตร์ไมตรี</v>
          </cell>
          <cell r="CH298" t="str">
            <v>จำเลยที่ 1
จำเลยที่ 2
จำเลยที่ 3</v>
          </cell>
          <cell r="CI298" t="str">
            <v>1-5016-00059-68-0
1-5017-00003-23-6
1-5003-00068-63-1</v>
          </cell>
          <cell r="CJ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K298" t="str">
            <v>ไม่พบทรัพย์</v>
          </cell>
          <cell r="CM298">
            <v>3</v>
          </cell>
          <cell r="CW298">
            <v>244126</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B315" t="str">
            <v>ปิดบัญชี</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B316" t="str">
            <v>ปิดบัญชี</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B319" t="str">
            <v>ปิดบัญชี</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B320" t="str">
            <v>ปิดบัญชี</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B321" t="str">
            <v>ปิดบัญชี</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B325" t="str">
            <v>ปิดบัญชี</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B326" t="str">
            <v>ปิดบัญชีจากการขายหนี้</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B336" t="str">
            <v>คำสั่งดำเนินงานวันที่ 6/12/2567 // รายงานคดีวันที่  24/1/2568</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 xml:space="preserve">ธนกร </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B349" t="str">
            <v>สืบครั้งที่ 2 รายงานผล 15/1/2568</v>
          </cell>
          <cell r="BC349" t="str">
            <v>นุสบา</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E349">
            <v>3</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 คำสั่งสืบวันที่ 4/2/2568 รายงานผลสืบรอบที่ 2 วันที่ 27/2/2568</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W373">
            <v>244060</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cell r="CB374" t="e">
            <v>#NAME?</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B391" t="str">
            <v>สืบทรัพย์รอบที่ 2 (คำสั่ง 10/04/2568)</v>
          </cell>
          <cell r="BC391" t="str">
            <v>ธนกร</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BB394" t="str">
            <v>คำสั่งสืบทรัพย์รอบที่ 2 7/3/2568 // รายงานผลการสืบทรัพย์ 24/4/2568</v>
          </cell>
          <cell r="BC394" t="str">
            <v>ศิราณี // ปฏิยุทธ์</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A399">
            <v>1500900026191</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cell r="CA402">
            <v>1500900157490</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 //คำสั่งสืบทรัพยครั้งที่ 2 (2/4/2568)</v>
          </cell>
          <cell r="BC403" t="str">
            <v>เกศินี</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CA403">
            <v>3500900361701</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v>1247877.54</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 สืบทรัพย์รอบที่ 3 (คำสั่ง 10/04/2568)</v>
          </cell>
          <cell r="BC415" t="str">
            <v>ธนกร</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B416" t="str">
            <v>ปิดบัญชี</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K420" t="str">
            <v>แม่แจ่ม</v>
          </cell>
          <cell r="N420" t="str">
            <v>พัฒนากลุ่มอาชีพ</v>
          </cell>
          <cell r="R420" t="str">
            <v>จังหวัดฮอด</v>
          </cell>
          <cell r="S420" t="str">
            <v>ผบ.1738</v>
          </cell>
          <cell r="T420">
            <v>2561</v>
          </cell>
          <cell r="U420" t="str">
            <v>ผบ.285</v>
          </cell>
          <cell r="V420">
            <v>2561</v>
          </cell>
          <cell r="Z420">
            <v>7</v>
          </cell>
          <cell r="AA420">
            <v>5</v>
          </cell>
          <cell r="AB420">
            <v>2561</v>
          </cell>
          <cell r="BB420" t="str">
            <v>รายงานผลสืบรอบที่ 2 วันที่ 10/3/68</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W420">
            <v>244060</v>
          </cell>
        </row>
        <row r="421">
          <cell r="B421">
            <v>416</v>
          </cell>
          <cell r="F421">
            <v>800028480609</v>
          </cell>
          <cell r="G421" t="str">
            <v>นางสาว</v>
          </cell>
          <cell r="H421" t="str">
            <v>สุกฤตา</v>
          </cell>
          <cell r="I421" t="str">
            <v>โพธิสุวรรณ</v>
          </cell>
          <cell r="J421" t="str">
            <v>3-5001-00370-71-3</v>
          </cell>
          <cell r="K421" t="str">
            <v>เชียงใหม่</v>
          </cell>
          <cell r="L421" t="str">
            <v>เชียงใหม่ 1</v>
          </cell>
          <cell r="M421">
            <v>8</v>
          </cell>
          <cell r="N421" t="str">
            <v>ธนาคารประชาชน</v>
          </cell>
          <cell r="O421" t="str">
            <v>1.บุคคลค้ำประกัน</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 // คำสั่งสืบทรัพย์ครั้งที่ 3 (2/4/2568)</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 //คำสั่งสืบทรัพย์ครั้งที่ 2 (2/4/2568)</v>
          </cell>
          <cell r="BC423" t="str">
            <v>ศิราณี
เกศินี</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B440" t="str">
            <v>สืบครั้งที่ 2 รายงานผลสืบ 16/1/2568</v>
          </cell>
          <cell r="BC440" t="str">
            <v>ศิราณี/นุสบา</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E440">
            <v>4</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 xml:space="preserve">สืบทรัพย์ (คำสั่ง 26/11/2564) // สืบครั้งที่ 3 รายงานผลสืบ 15/1/2568 </v>
          </cell>
          <cell r="BC441" t="str">
            <v>ศิราณี
เกศินี
นุสบา</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M441">
            <v>4</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B466" t="str">
            <v>รายงานผลสืบวันที่ 7/1/2568</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B491" t="str">
            <v>รายงานผลการสืบทรัพย์ 24/4/2568</v>
          </cell>
          <cell r="BC491" t="str">
            <v>ปฏิยุทธ์</v>
          </cell>
          <cell r="BH491">
            <v>883161010173</v>
          </cell>
          <cell r="BI491" t="str">
            <v>นายจักรกิจ   จำรัส</v>
          </cell>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 คำสั่งดำเนินงานวันที่ 6/12/2567 // รายงานคดีวันที่  24/1/2568</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B565" t="str">
            <v>ปิดบัญชี</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B567" t="str">
            <v>สืบรอบ 2 รายงานวันที่ 14/2/2568</v>
          </cell>
          <cell r="BC567" t="str">
            <v>ศิราณี
ปฏิยุทธ์</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cell r="CX567">
            <v>244127</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B571" t="str">
            <v>สืบรอบ 2 รายงานวันที่ 14/2/2568</v>
          </cell>
          <cell r="BC571" t="str">
            <v>ศิราณี
ปฏิยุทธ์</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cell r="CX571">
            <v>244127</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cell r="CX605">
            <v>244127</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B649" t="str">
            <v>ปิดบัญชี</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B723" t="str">
            <v>คำสั่งสืบทรัพย์ (2/4/2568)// รายงานผลสืบ วันที่ 20/5/2568</v>
          </cell>
          <cell r="BC723" t="str">
            <v>นุสบา</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cell r="BY723" t="str">
            <v>1.นางสาวนัฎวรางค์ วิจันทรา 
2.นางสาวฐิติวรดา ชัยชะนาน
3.นางสาวชวนพิส รัตนเวียง
4.นายชนะ มณีวรรณ์</v>
          </cell>
          <cell r="BZ723" t="str">
            <v>จำเลยที่ 1
จำเลยที่ 2
จำเลยที่ 3
คู่สมรสจำเลยที่ 3</v>
          </cell>
          <cell r="CA723" t="str">
            <v>3-5015-00206-17-2
3-5015-00282-03-1
3-5101-01223-28-5
3-5106-00372-68-5</v>
          </cell>
          <cell r="CB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137498 ต.ต้นธง อ.เมืองลำพูน จ.ลำพูน (ติดจำนองธอส.)
-ไม่พบว่ามีกรรมสิทธิ์ในที่ดิน อ.ป่าซาง จ.ลำพูน
-พบว่ามีกรรมสิทธิ์ในที่ดิน โฉนดเลขที่ 137498 ต.ต้นธง อ.เมืองลำพูน จ.ลำพูน (ติดจำนองธอส.)
-ไม่พบว่ามีกรรมสิทธิ์ในที่ดิน อ.ป่าซาง จ.ลำพูน</v>
          </cell>
          <cell r="CC723" t="str">
            <v>พบทรัพย์</v>
          </cell>
          <cell r="CE723">
            <v>4</v>
          </cell>
          <cell r="CW723">
            <v>244126</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B726" t="str">
            <v>รายงานผลการสืบทรัพย์ 24/4/2568</v>
          </cell>
          <cell r="BC726" t="str">
            <v>จรรยารักษ์ // ปฏิยุทธ์</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B732" t="str">
            <v>สืบแล้ว รายงานผลสืบครั้งที่ 2 วันที่ 21/4/2568</v>
          </cell>
          <cell r="BC732" t="str">
            <v>จรรยารักษ์/นุสบา</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E732">
            <v>3</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B737" t="str">
            <v>7/1/2568 ลูกหนี้ปิดบัญชี</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B750" t="str">
            <v>7/1/2568 ลูกหนี้ปิดบัญชี</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30/11/2564)//คำสั่งสืบทรัพย์ครั้งที่ 2 (2/4/2568)</v>
          </cell>
          <cell r="BC776" t="str">
            <v>เกศินี</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30/11/2564)//ปิดบัญชี</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 สืบทรัพย์ครั้งที่ 2 (คำสั่ง 10/04/2568)</v>
          </cell>
          <cell r="BC779" t="str">
            <v>เกศินี</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B789" t="str">
            <v>ปิดบัญชี</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B791" t="str">
            <v>สืบทรัพย์รอบ 2 (คำสั่ง 4/12/2567) รายงานวันที่ 1/2/2568</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t="str">
            <v>ผบE58</v>
          </cell>
          <cell r="V795">
            <v>2563</v>
          </cell>
          <cell r="Z795">
            <v>4</v>
          </cell>
          <cell r="AA795">
            <v>8</v>
          </cell>
          <cell r="AB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B811" t="str">
            <v>คำสั่งสืบทรัพย์ (2/4/2568)</v>
          </cell>
          <cell r="BC811" t="str">
            <v>มลฤดี</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B812" t="str">
            <v>ปิดบัญชีจากการขายหนี้</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B822" t="str">
            <v>สืบครั้งที่ 2 รายงานผลสืบ 16/1/2568</v>
          </cell>
          <cell r="BC822" t="str">
            <v>มลฤดี/นุสบา</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E822">
            <v>3</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B837" t="str">
            <v>ปิดบัญชี</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ยึด//รายงานประกาศขายทอดตลาด 14/1/2568</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สืบทรัพย์รอบ 2 (พบทรัพย์) รายงานวันที่ 14/2/2568</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C19" t="str">
            <v>ปฏิยุทธ์</v>
          </cell>
          <cell r="CM19">
            <v>244127</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สืบทรัพย์(ไม่พบทรัพย์)//สืบครั้งที่ 2 รายงานผลสืบ 16/1/2568</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B31">
            <v>4</v>
          </cell>
          <cell r="CC31" t="str">
            <v>นุสบา</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สืบทรัพย์รอบ 2 รายงานวันที่ 14/2/2568</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C70" t="str">
            <v>ปฏิยุทธ์</v>
          </cell>
          <cell r="CM70" t="str">
            <v>10/3/2565,
23/5/2568</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สืบทรัพย์//คำสั่งสืบทรัพย์ครั้งที่ 3 (2/4/2568) // รายงานผลสืบ วันที่ 20/5/2568</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cell r="CD81" t="str">
            <v>1.นางขวัญเรือน กีบสันเทียะ
2.นายบุญชุ กีบสันเทียะ
3.นายกิตติพันธ์หรือสุพิน  คำมา
4.นางอิสยาภรณ์หรือพัชรา  คำมา</v>
          </cell>
          <cell r="CE81" t="str">
            <v>จำเลยที่ 1
คู่สมรสจำเลยที่ 1
จำเลยที่ 2
คู่สมรสจำเลยที่ 2</v>
          </cell>
          <cell r="CF81" t="str">
            <v>3-6408-00003-43-7
3-3009-00489-44-0
3-5711-00624-05-8
5-5003-01045-69-7</v>
          </cell>
          <cell r="CG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อ.ศรีนคร จ.สุโขทัย
-ไม่พบว่ามีกรรมสิทธิ์ในที่ดิน อ.เมืองเชียงใหม่ จ.เชียงใหม่ 
-พบว่ามีกรรมสิทธิ์ในที่ดิน โฉนดเลขที่ 35954 ต.แม่เจดีย์ อ.เวียงป่าเป้า จ.เชียงราย (ปลอดจำนอง)
-พบว่ามีกรรมสิทธิ์ในที่ดิน โฉนดเลขที่ 7873 ต.แม่เจดีย์ อ.เวียงป่าเป้า จ.เชียงราย (ปลอดจำนอง)
-ไม่พบว่ามีกรรมสิทธิ์ในที่ดิน อ.เมืองเชียงใหม่ จ.เชียงใหม่ 
-ไม่พบว่ามีกรรมสิทธิ์ในที่ดิน อ.เวียงป่าเป้า จ.เชียงราย</v>
          </cell>
          <cell r="CH81" t="str">
            <v>พบทรัพย์</v>
          </cell>
          <cell r="CJ81">
            <v>4</v>
          </cell>
          <cell r="CK81" t="str">
            <v>นุสบา</v>
          </cell>
          <cell r="CL81">
            <v>244126</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 รายงานผลสืบวันที่ 7/1/2568</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สืบทรัพย์(พบทรัพย์)//ปิดบัญชี</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C114" t="str">
            <v>ปฏิยุทธ์</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สืบทรัพย์(พบทรัพย์)//ปิดบัญชี</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 // 7/1/2568 ลูกหนี้ปิดบัญชี</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 รอบ 2 (คำสั่ง 4/12/2567) รายงานวันที่ 1/2/2568</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C267" t="str">
            <v>ปฏิยุทธ์</v>
          </cell>
          <cell r="CL267">
            <v>244031</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S272" t="str">
            <v>จังหวัดบุรีรัมย์</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สืบทรัพย์//รายงานผลสืบครั้งที่ 2 วันที่ 21/4/2568</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B275">
            <v>4</v>
          </cell>
          <cell r="CC275" t="str">
            <v>นุสบา</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 ปิดบัญชี</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สืบทรัพย์//รายงานผลสืบ11/4/2566//คำสั่งสืบทรัพย์ครั้งที่ 2 (2/4/2568)//รายงานผลสืบ วันที่ 14/5/2568</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C364" t="str">
            <v>นุสบา</v>
          </cell>
          <cell r="CL364">
            <v>244126</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สืบทรัพย์รอบที่ 2 (คำสั่ง 10/04/2568)</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สืบทรัพย์//ปิดบัญชี</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สืบทรัพย์ครั้งที่ 2 (คำสั่ง 10/04/2568)พ</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14114.97</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สืบทรัพย์รอบที่ 2 (คำสั่ง 10/04/2568)</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  (ปิดบัญชีจากการขายหนี้)</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 (ปิดบัญชี)</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สืบทรัพย์//ปิดบัญชี</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สืบทรัพย์//ปิดบัญชี</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สืบทรัพย์รอบที่ 2 (คำสั่ง 10/04/2568)</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สืบทรัพย์รอบที่ 2 (คำสั่ง 10/04/2568)</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สืบทรัพย์//ปิดบัญชี</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สืบทรัพย์//ปิดบัญชี</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สืบทรัพย์รอบที่ 2 (คำสั่ง 10/04/2568)</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 (ปิดบัญชี)</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สืบทรัพย์รอบที่ 2 (คำสั่ง 10/04/2568)</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คำสั่ง(20/7/2564)//รายงานผลสืบทรัพย์ รอบที่ 2 วันที่ 5/2/2568</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L484">
            <v>244029</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 รายงานผลครั้งที่ 2 วันที่ 8/5/2568</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C510" t="str">
            <v>ปฏิยุทธ์</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สืบทรัพย์รอบ 2 คำสั่ง(20/7/2564)  รายงานวันที่ 14/2/2568</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C519" t="str">
            <v>ปฏิยุทธ์</v>
          </cell>
          <cell r="CM519" t="str">
            <v>11/6/2565,
23/5/2568</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11/7/2565//สืบครั้งที่ 3 รายงานผลสืบ 16/1/2568</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J523">
            <v>3</v>
          </cell>
          <cell r="CK523" t="str">
            <v>นุสบา</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สืบทรัพย์//ปิดบัญชี</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รอบ 2 (คำสั่ง 4/12/2568) รายงานวันที่ 1/2/2568</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C574" t="str">
            <v>ปฏิยุทธ์</v>
          </cell>
          <cell r="CL574">
            <v>244031</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สืบรอบ 1 รายงาน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20</v>
          </cell>
          <cell r="E768">
            <v>1</v>
          </cell>
          <cell r="F768">
            <v>2568</v>
          </cell>
          <cell r="G768">
            <v>800029917583</v>
          </cell>
          <cell r="H768" t="str">
            <v>นาย</v>
          </cell>
          <cell r="I768" t="str">
            <v>พัสวีพิชญ์</v>
          </cell>
          <cell r="J768" t="str">
            <v>ผลภาษี</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t="str">
            <v>900
900</v>
          </cell>
          <cell r="BD896" t="str">
            <v>7
16</v>
          </cell>
          <cell r="BE896" t="str">
            <v>11
5</v>
          </cell>
          <cell r="BF896" t="str">
            <v>2565
2568</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AA922">
            <v>24</v>
          </cell>
          <cell r="AB922">
            <v>9</v>
          </cell>
          <cell r="AC922">
            <v>2562</v>
          </cell>
          <cell r="BB922" t="str">
            <v>สืบทรัพย์ (คำสั่ง 23/3/2565)//กำลังดำเนินการสืบทรัพย์</v>
          </cell>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U922" t="str">
            <v>จันทร์นิภา</v>
          </cell>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BB923" t="str">
            <v>สืบทรัพย์ (คำสั่ง 23/3/2565)//กำลังดำเนินการสืบทรัพย์</v>
          </cell>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U923" t="str">
            <v>จันทร์นิภา</v>
          </cell>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BB924" t="str">
            <v>สืบทรัพย์ (คำสั่ง 23/3/2565)//กำลังดำเนินการสืบทรัพย์</v>
          </cell>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U924" t="str">
            <v>จันทร์นิภา</v>
          </cell>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AA925">
            <v>19</v>
          </cell>
          <cell r="AB925">
            <v>12</v>
          </cell>
          <cell r="AC925">
            <v>2557</v>
          </cell>
          <cell r="BB925" t="str">
            <v>สืบทรัพย์ (คำสั่ง 23/3/2565)//กำลังดำเนินการสืบทรัพย์</v>
          </cell>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U925" t="str">
            <v>จันทร์นิภา</v>
          </cell>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BB926" t="str">
            <v>สืบทรัพย์ (คำสั่ง 23/3/2565)//กำลังดำเนินการสืบทรัพย์</v>
          </cell>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U926" t="str">
            <v>จันทร์นิภา</v>
          </cell>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BB927" t="str">
            <v>สืบทรัพย์ (คำสั่ง 23/3/2565)//กำลังดำเนินการสืบทรัพย์</v>
          </cell>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U927" t="str">
            <v>จันทร์นิภา</v>
          </cell>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AA928">
            <v>23</v>
          </cell>
          <cell r="AB928">
            <v>11</v>
          </cell>
          <cell r="AC928">
            <v>2558</v>
          </cell>
          <cell r="BB928" t="str">
            <v>สืบทรัพย์ (คำสั่ง 23/3/2565)//กำลังดำเนินการสืบทรัพย์</v>
          </cell>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U928" t="str">
            <v>จันทร์นิภา</v>
          </cell>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AA929">
            <v>1</v>
          </cell>
          <cell r="AB929">
            <v>9</v>
          </cell>
          <cell r="AC929">
            <v>2563</v>
          </cell>
          <cell r="BB929" t="str">
            <v>สืบทรัพย์ (คำสั่ง 23/3/2565)//กำลังดำเนินการสืบทรัพย์</v>
          </cell>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U929" t="str">
            <v>จันทร์นิภา</v>
          </cell>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AA930">
            <v>10</v>
          </cell>
          <cell r="AB930">
            <v>7</v>
          </cell>
          <cell r="AC930">
            <v>2562</v>
          </cell>
          <cell r="BB930" t="str">
            <v>สืบทรัพย์ (คำสั่ง 23/3/2565)//กำลังดำเนินการสืบทรัพย์</v>
          </cell>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U930" t="str">
            <v>จันทร์นิภา</v>
          </cell>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AA931">
            <v>11</v>
          </cell>
          <cell r="AB931">
            <v>12</v>
          </cell>
          <cell r="AC931">
            <v>2562</v>
          </cell>
          <cell r="BB931" t="str">
            <v>สืบทรัพย์ (คำสั่ง 23/3/2565)//กำลังดำเนินการสืบทรัพย์</v>
          </cell>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U931" t="str">
            <v>จันทร์นิภา</v>
          </cell>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AA932">
            <v>1</v>
          </cell>
          <cell r="AB932">
            <v>10</v>
          </cell>
          <cell r="AC932">
            <v>2562</v>
          </cell>
          <cell r="BB932" t="str">
            <v>สืบทรัพย์ (คำสั่ง 23/3/2565)//กำลังดำเนินการสืบทรัพย์</v>
          </cell>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U932" t="str">
            <v>จันทร์นิภา</v>
          </cell>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BB933" t="str">
            <v>สืบทรัพย์ (คำสั่ง 23/3/2565)//กำลังดำเนินการสืบทรัพย์</v>
          </cell>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U933" t="str">
            <v>จันทร์นิภา</v>
          </cell>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BB934" t="str">
            <v>สืบทรัพย์ (คำสั่ง 23/3/2565)//กำลังดำเนินการสืบทรัพย์</v>
          </cell>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U934" t="str">
            <v>จันทร์นิภา</v>
          </cell>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BB935" t="str">
            <v>สืบทรัพย์ (คำสั่ง 23/3/2565)//กำลังดำเนินการสืบทรัพย์</v>
          </cell>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U935" t="str">
            <v>จันทร์นิภา</v>
          </cell>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AA936">
            <v>10</v>
          </cell>
          <cell r="AB936">
            <v>11</v>
          </cell>
          <cell r="AC936">
            <v>2563</v>
          </cell>
          <cell r="BB936" t="str">
            <v>สืบทรัพย์ (คำสั่ง 23/3/2565)//กำลังดำเนินการสืบทรัพย์</v>
          </cell>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U936" t="str">
            <v>จันทร์นิภา</v>
          </cell>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AA937">
            <v>23</v>
          </cell>
          <cell r="AB937">
            <v>12</v>
          </cell>
          <cell r="AC937">
            <v>2562</v>
          </cell>
          <cell r="BB937" t="str">
            <v>สืบทรัพย์ (คำสั่ง 23/3/2565)//กำลังดำเนินการสืบทรัพย์</v>
          </cell>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U937" t="str">
            <v>จันทร์นิภา</v>
          </cell>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AA938">
            <v>9</v>
          </cell>
          <cell r="AB938">
            <v>12</v>
          </cell>
          <cell r="AC938">
            <v>2562</v>
          </cell>
          <cell r="BB938" t="str">
            <v>สืบทรัพย์ (คำสั่ง 23/3/2565)//กำลังดำเนินการสืบทรัพย์</v>
          </cell>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U938" t="str">
            <v>จันทร์นิภา</v>
          </cell>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AA939">
            <v>12</v>
          </cell>
          <cell r="AB939">
            <v>11</v>
          </cell>
          <cell r="AC939">
            <v>2562</v>
          </cell>
          <cell r="BB939" t="str">
            <v>สืบทรัพย์ (คำสั่ง 23/3/2565)//กำลังดำเนินการสืบทรัพย์</v>
          </cell>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U939" t="str">
            <v>จันทร์นิภา</v>
          </cell>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AA940">
            <v>2</v>
          </cell>
          <cell r="AB940">
            <v>6</v>
          </cell>
          <cell r="AC940">
            <v>2562</v>
          </cell>
          <cell r="BB940" t="str">
            <v>สืบทรัพย์ (คำสั่ง 23/3/2565)//กำลังดำเนินการสืบทรัพย์</v>
          </cell>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U940" t="str">
            <v>จันทร์นิภา</v>
          </cell>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AA941">
            <v>20</v>
          </cell>
          <cell r="AB941">
            <v>1</v>
          </cell>
          <cell r="AC941">
            <v>2563</v>
          </cell>
          <cell r="BB941" t="str">
            <v>สืบทรัพย์ (คำสั่ง 23/3/2565)//กำลังดำเนินการสืบทรัพย์</v>
          </cell>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U941" t="str">
            <v>จันทร์นิภา</v>
          </cell>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AA942">
            <v>15</v>
          </cell>
          <cell r="AB942">
            <v>1</v>
          </cell>
          <cell r="AC942">
            <v>2562</v>
          </cell>
          <cell r="BB942" t="str">
            <v>สืบทรัพย์ (คำสั่ง 23/3/2565)//กำลังดำเนินการสืบทรัพย์</v>
          </cell>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U942" t="str">
            <v>จันทร์นิภา</v>
          </cell>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BB943" t="str">
            <v>สืบทรัพย์สำนักงานอื่นฟ้อง (คำสั่ง 27/4/2565)</v>
          </cell>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U943" t="str">
            <v>จันทร์นิภา</v>
          </cell>
        </row>
        <row r="944">
          <cell r="B944">
            <v>1788</v>
          </cell>
          <cell r="C944">
            <v>940</v>
          </cell>
          <cell r="D944">
            <v>16</v>
          </cell>
          <cell r="E944">
            <v>3</v>
          </cell>
          <cell r="F944">
            <v>2565</v>
          </cell>
          <cell r="G944">
            <v>800027757189</v>
          </cell>
          <cell r="H944" t="str">
            <v>นาง</v>
          </cell>
          <cell r="I944" t="str">
            <v>สมเพชร</v>
          </cell>
          <cell r="J944" t="str">
            <v>ปิยะบุตร</v>
          </cell>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AA944">
            <v>15</v>
          </cell>
          <cell r="AB944">
            <v>12</v>
          </cell>
          <cell r="AC944">
            <v>2557</v>
          </cell>
          <cell r="AM944" t="str">
            <v>โฉนด</v>
          </cell>
          <cell r="AN944" t="str">
            <v>14803</v>
          </cell>
          <cell r="AO944" t="str">
            <v>แม่แฝก</v>
          </cell>
          <cell r="AP944" t="str">
            <v>สันทราย</v>
          </cell>
          <cell r="AQ944" t="str">
            <v>เชียงใหม่</v>
          </cell>
          <cell r="AR944">
            <v>183000</v>
          </cell>
          <cell r="BA944" t="str">
            <v xml:space="preserve"> </v>
          </cell>
          <cell r="BB944" t="str">
            <v>ถอนการยึดทรัพย์และบังคับคดี (16/3/2565) //ถอนแล้ว 29/3/2565</v>
          </cell>
          <cell r="BL944" t="str">
            <v>นางสมเพชร ปิยะบุตร</v>
          </cell>
          <cell r="BM944">
            <v>0</v>
          </cell>
          <cell r="BU944" t="str">
            <v>ศรัญญู (ยึด)</v>
          </cell>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D945">
            <v>21</v>
          </cell>
          <cell r="AE945">
            <v>7</v>
          </cell>
          <cell r="AF945">
            <v>2561</v>
          </cell>
          <cell r="AG945">
            <v>4</v>
          </cell>
          <cell r="AH945">
            <v>9</v>
          </cell>
          <cell r="AI945">
            <v>2562</v>
          </cell>
          <cell r="BB945" t="str">
            <v>สืบทรัพย์สำนักงานอื่นฟ้อง (คำสั่ง 29/3/2565)</v>
          </cell>
          <cell r="BL945" t="str">
            <v>นายจักรกริช นาใจ</v>
          </cell>
          <cell r="BM945">
            <v>0</v>
          </cell>
          <cell r="BU945" t="str">
            <v>วรกมล</v>
          </cell>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AA946">
            <v>14</v>
          </cell>
          <cell r="AB946">
            <v>2</v>
          </cell>
          <cell r="AC946">
            <v>2565</v>
          </cell>
          <cell r="AM946" t="str">
            <v>โฉนด</v>
          </cell>
          <cell r="AN946" t="str">
            <v>122249</v>
          </cell>
          <cell r="AO946" t="str">
            <v>ฟ้าฮ่าม</v>
          </cell>
          <cell r="AP946" t="str">
            <v>เมืองเชียงใหม่</v>
          </cell>
          <cell r="AQ946" t="str">
            <v>เชียงใหม่</v>
          </cell>
          <cell r="BB946" t="str">
            <v>ยึดทรัพย์จำนอง (คำสั่ง 30/3/2565)</v>
          </cell>
          <cell r="BL946" t="str">
            <v>นาง สุนีย์ 
 นาวี</v>
          </cell>
          <cell r="BM946">
            <v>823560010700</v>
          </cell>
          <cell r="BU946" t="str">
            <v>นพวิสต์ (ยึด)</v>
          </cell>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AA947">
            <v>29</v>
          </cell>
          <cell r="AB947">
            <v>7</v>
          </cell>
          <cell r="AC947">
            <v>2556</v>
          </cell>
          <cell r="AM947" t="str">
            <v>น.ส 3 ก.</v>
          </cell>
          <cell r="AN947" t="str">
            <v>482</v>
          </cell>
          <cell r="AO947" t="str">
            <v>ปงดอน</v>
          </cell>
          <cell r="AP947" t="str">
            <v>แจ้ห่ม</v>
          </cell>
          <cell r="AQ947" t="str">
            <v>ลำปาง</v>
          </cell>
          <cell r="BB947" t="str">
            <v>ยึดทรัพย์จำนอง (คำสั่ง 31/3/2565)</v>
          </cell>
          <cell r="BL947" t="str">
            <v>จ.ส.ท หรือ ส.ท.สมบูรณ์ ไหวพินิจ</v>
          </cell>
          <cell r="BM947">
            <v>0</v>
          </cell>
          <cell r="BU947" t="str">
            <v>สารุทธ์ (ยึด)</v>
          </cell>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AA948">
            <v>12</v>
          </cell>
          <cell r="AB948">
            <v>5</v>
          </cell>
          <cell r="AC948">
            <v>2557</v>
          </cell>
          <cell r="BB948" t="str">
            <v>สืบทรัพย์สำนักงานอื่นฟ้อง (คำสั่ง 31/3/2565)</v>
          </cell>
          <cell r="BL948" t="str">
            <v>ร.ต. หรือ ร.ท.วีรินทร์ จอมนงค์</v>
          </cell>
          <cell r="BM948">
            <v>883262011905</v>
          </cell>
          <cell r="BU948" t="str">
            <v>วรกมล</v>
          </cell>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D949">
            <v>16</v>
          </cell>
          <cell r="AE949">
            <v>10</v>
          </cell>
          <cell r="AF949">
            <v>2564</v>
          </cell>
          <cell r="AG949">
            <v>2</v>
          </cell>
          <cell r="AH949">
            <v>2</v>
          </cell>
          <cell r="AI949">
            <v>2565</v>
          </cell>
          <cell r="BB949" t="str">
            <v>สืบทรัพย์ (คำสั่ง 31/3/2565)</v>
          </cell>
          <cell r="BL949" t="str">
            <v>นายคมกริช อ่อนจันทึก</v>
          </cell>
          <cell r="BM949">
            <v>883162012414</v>
          </cell>
          <cell r="BU949" t="str">
            <v>วรกมล</v>
          </cell>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D950">
            <v>31</v>
          </cell>
          <cell r="AE950">
            <v>8</v>
          </cell>
          <cell r="AF950">
            <v>2564</v>
          </cell>
          <cell r="AG950">
            <v>22</v>
          </cell>
          <cell r="AH950">
            <v>12</v>
          </cell>
          <cell r="AI950">
            <v>2564</v>
          </cell>
          <cell r="BB950" t="str">
            <v>สืบทรัพย์ (คำสั่ง 31/3/2565)</v>
          </cell>
          <cell r="BL950" t="str">
            <v>นายภาคิน กรองบริสุทธิ์</v>
          </cell>
          <cell r="BM950">
            <v>883162012618</v>
          </cell>
          <cell r="BU950" t="str">
            <v>วรกมล</v>
          </cell>
        </row>
        <row r="951">
          <cell r="B951">
            <v>1795</v>
          </cell>
          <cell r="C951">
            <v>947</v>
          </cell>
          <cell r="D951">
            <v>1</v>
          </cell>
          <cell r="E951">
            <v>4</v>
          </cell>
          <cell r="F951">
            <v>2565</v>
          </cell>
          <cell r="H951" t="str">
            <v>นางสาว</v>
          </cell>
          <cell r="I951" t="str">
            <v>ศิริพร</v>
          </cell>
          <cell r="J951" t="str">
            <v>สุวรรณ์</v>
          </cell>
          <cell r="K951">
            <v>3500600093239</v>
          </cell>
          <cell r="Q951">
            <v>1104891.26</v>
          </cell>
          <cell r="R951">
            <v>192470.54</v>
          </cell>
          <cell r="S951" t="str">
            <v>จังหวัดเชียงใหม่</v>
          </cell>
          <cell r="T951" t="str">
            <v>ผบ.310</v>
          </cell>
          <cell r="U951" t="str">
            <v>2557</v>
          </cell>
          <cell r="V951" t="str">
            <v>ผบ.532</v>
          </cell>
          <cell r="W951">
            <v>2557</v>
          </cell>
          <cell r="AA951">
            <v>28</v>
          </cell>
          <cell r="AB951">
            <v>4</v>
          </cell>
          <cell r="AC951">
            <v>2557</v>
          </cell>
          <cell r="BB951" t="str">
            <v>คดีนี้พี่ขวัญฝากขอให้คัดโฉนด</v>
          </cell>
          <cell r="BL951" t="str">
            <v>นางสาวศิริพร สุวรรณ์</v>
          </cell>
          <cell r="BM951">
            <v>0</v>
          </cell>
          <cell r="BU951" t="str">
            <v>ศรัญญู</v>
          </cell>
        </row>
        <row r="952">
          <cell r="B952">
            <v>1796</v>
          </cell>
          <cell r="C952">
            <v>948</v>
          </cell>
          <cell r="D952">
            <v>5</v>
          </cell>
          <cell r="E952">
            <v>4</v>
          </cell>
          <cell r="F952">
            <v>2565</v>
          </cell>
          <cell r="H952" t="str">
            <v>นาย</v>
          </cell>
          <cell r="I952" t="str">
            <v>ธวุฒิ</v>
          </cell>
          <cell r="J952" t="str">
            <v>คำภาอึ่ง</v>
          </cell>
          <cell r="BB952" t="str">
            <v>สืบทรัพย์ (คำสั่ง 5/4/2565)</v>
          </cell>
          <cell r="BL952" t="str">
            <v>นายธวุฒิ คำภาอึ่ง</v>
          </cell>
          <cell r="BM952">
            <v>0</v>
          </cell>
          <cell r="BU952" t="str">
            <v>จันทร์นิภา</v>
          </cell>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BB953" t="str">
            <v>สืบทรัพย์ (คำสั่ง 8/4/2565)</v>
          </cell>
          <cell r="BD953" t="str">
            <v/>
          </cell>
          <cell r="BE953" t="str">
            <v/>
          </cell>
          <cell r="BF953" t="str">
            <v/>
          </cell>
          <cell r="BL953" t="str">
            <v>นางสาววิสสุตา แซ่ลี้</v>
          </cell>
          <cell r="BM953">
            <v>883163010386</v>
          </cell>
          <cell r="BQ953" t="str">
            <v/>
          </cell>
          <cell r="BR953" t="str">
            <v/>
          </cell>
          <cell r="BU953" t="str">
            <v>จันทร์นิภา</v>
          </cell>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M954" t="str">
            <v>โฉนด</v>
          </cell>
          <cell r="AN954" t="str">
            <v>52971 , 8244</v>
          </cell>
          <cell r="AO954" t="str">
            <v>ท่าวังทอง</v>
          </cell>
          <cell r="AP954" t="str">
            <v>เมืองพะเยา</v>
          </cell>
          <cell r="AQ954" t="str">
            <v>พะเยา</v>
          </cell>
          <cell r="BB954" t="str">
            <v>ยึดทรัพย์ (คำสั่ง 7/6/2565)//รอหมายบังคับคดี</v>
          </cell>
          <cell r="BD954" t="str">
            <v/>
          </cell>
          <cell r="BE954" t="str">
            <v/>
          </cell>
          <cell r="BF954" t="str">
            <v/>
          </cell>
          <cell r="BL954" t="str">
            <v>นางสาวพรรณิภา ฟองเขียว</v>
          </cell>
          <cell r="BM954">
            <v>0</v>
          </cell>
          <cell r="BQ954" t="str">
            <v/>
          </cell>
          <cell r="BR954" t="str">
            <v/>
          </cell>
          <cell r="BU954" t="str">
            <v>จันทร์นิภา</v>
          </cell>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AA955">
            <v>28</v>
          </cell>
          <cell r="AB955">
            <v>1</v>
          </cell>
          <cell r="AC955">
            <v>2563</v>
          </cell>
          <cell r="AG955">
            <v>21</v>
          </cell>
          <cell r="AH955">
            <v>9</v>
          </cell>
          <cell r="AI955">
            <v>2564</v>
          </cell>
          <cell r="AM955" t="str">
            <v>โฉนด</v>
          </cell>
          <cell r="AN955" t="str">
            <v>20183</v>
          </cell>
          <cell r="AO955" t="str">
            <v>เมืองชุม</v>
          </cell>
          <cell r="AP955" t="str">
            <v>เวียงชัย</v>
          </cell>
          <cell r="AQ955" t="str">
            <v>เชียงราย</v>
          </cell>
          <cell r="BB955" t="str">
            <v>ยึดทรัพย์สำนักงานอื่นฟ้อง (คำสั่ง 19/4/2565) ข้ามเขต</v>
          </cell>
          <cell r="BL955" t="str">
            <v>นายเอกชัย โกชุม</v>
          </cell>
          <cell r="BM955">
            <v>883262011986</v>
          </cell>
          <cell r="BU955" t="str">
            <v>ศรัญญู (ยึด)</v>
          </cell>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BB956" t="str">
            <v xml:space="preserve">สืบทรัพย์ สำนักงานอื่นฟ้อง (คำสั่ง 20/4/2565) </v>
          </cell>
          <cell r="BL956" t="str">
            <v>นายศักดิ์ เรือนออน</v>
          </cell>
          <cell r="BM956">
            <v>0</v>
          </cell>
          <cell r="BU956" t="str">
            <v>จันทร์นิภา</v>
          </cell>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BB957" t="str">
            <v>สืบทรัพย์ (คำสั่ง 20/4/2565)</v>
          </cell>
          <cell r="BL957" t="str">
            <v>นางสาวมาริษา ห้ามทุกข์</v>
          </cell>
          <cell r="BM957">
            <v>0</v>
          </cell>
          <cell r="BU957" t="str">
            <v>จันทร์นิภา</v>
          </cell>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AA958">
            <v>4</v>
          </cell>
          <cell r="AB958">
            <v>8</v>
          </cell>
          <cell r="AC958">
            <v>2563</v>
          </cell>
          <cell r="BB958" t="str">
            <v>สืบทรัพย์ (คำสั่ง 20/4/2565)</v>
          </cell>
          <cell r="BL958" t="str">
            <v>นายศรัณฐ์ แก้ววิรัตน์</v>
          </cell>
          <cell r="BM958">
            <v>0</v>
          </cell>
          <cell r="BU958" t="str">
            <v>จันทร์นิภา</v>
          </cell>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BB959" t="str">
            <v xml:space="preserve">สืบทรัพย์ สำนักงานอื่นฟ้อง (คำสั่ง 21/4/2565) </v>
          </cell>
          <cell r="BL959" t="str">
            <v>นายนฤพนธ์ โยธี</v>
          </cell>
          <cell r="BM959">
            <v>823658010428</v>
          </cell>
          <cell r="BU959" t="str">
            <v>จันทร์นิภา</v>
          </cell>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BB960" t="str">
            <v xml:space="preserve">ยึดทรัพย์ สำนักงานอื่นสืบ (คำสั่ง 21/4/2565) </v>
          </cell>
          <cell r="BL960" t="str">
            <v>นายสิทธิพงศ์ กุนอินต๊ะ</v>
          </cell>
          <cell r="BM960">
            <v>0</v>
          </cell>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AA961">
            <v>27</v>
          </cell>
          <cell r="AB961">
            <v>3</v>
          </cell>
          <cell r="AC961">
            <v>2556</v>
          </cell>
          <cell r="AG961">
            <v>24</v>
          </cell>
          <cell r="AH961">
            <v>3</v>
          </cell>
          <cell r="AI961">
            <v>2564</v>
          </cell>
          <cell r="AM961" t="str">
            <v>โฉนด</v>
          </cell>
          <cell r="AN961" t="str">
            <v>31946</v>
          </cell>
          <cell r="AO961" t="str">
            <v>ดอนแก้ว</v>
          </cell>
          <cell r="AP961" t="str">
            <v>แม่ริม</v>
          </cell>
          <cell r="AQ961" t="str">
            <v>เชียงใหม่</v>
          </cell>
          <cell r="BB961" t="str">
            <v>ยึดทรัพย์ (คำสั่ง 23/3/2565)ข้ามเขต</v>
          </cell>
          <cell r="BL961" t="str">
            <v>นางองุ่น คงเดชา</v>
          </cell>
          <cell r="BM961">
            <v>0</v>
          </cell>
          <cell r="BU961" t="str">
            <v>นพวิสต์ (ยึด)</v>
          </cell>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AA962">
            <v>1</v>
          </cell>
          <cell r="AB962">
            <v>5</v>
          </cell>
          <cell r="AC962">
            <v>2557</v>
          </cell>
          <cell r="BB962" t="str">
            <v xml:space="preserve">สืบทรัพย์ สำนักงานอื่นฟ้อง (คำสั่ง 27/4/2565) </v>
          </cell>
          <cell r="BL962" t="str">
            <v>นายเรวัต อินทะนิน</v>
          </cell>
          <cell r="BM962">
            <v>0</v>
          </cell>
          <cell r="BU962" t="str">
            <v>จันทร์นิภา</v>
          </cell>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BB963" t="str">
            <v>สืบทรัพย์ (คำสั่ง 27/4/2565)</v>
          </cell>
          <cell r="BL963" t="str">
            <v>นายเฉลิม มูลชุมภู</v>
          </cell>
          <cell r="BM963">
            <v>823561010065</v>
          </cell>
          <cell r="BU963" t="str">
            <v>จันทร์นิภา</v>
          </cell>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BB964" t="str">
            <v>สืบทรัพย์ (คำสั่ง 3/5/2565)</v>
          </cell>
          <cell r="BL964" t="str">
            <v>นางสาวนงคราญ ตุ้ยงาม</v>
          </cell>
          <cell r="BM964">
            <v>0</v>
          </cell>
          <cell r="BU964" t="str">
            <v>จันทร์นิภา</v>
          </cell>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BL965" t="str">
            <v>นายเอกภิพงศ์ อินทยา</v>
          </cell>
          <cell r="BM965">
            <v>0</v>
          </cell>
          <cell r="BU965" t="str">
            <v>จันทร์นิภา</v>
          </cell>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AA966">
            <v>20</v>
          </cell>
          <cell r="AB966">
            <v>12</v>
          </cell>
          <cell r="AC966">
            <v>2564</v>
          </cell>
          <cell r="AK966">
            <v>20</v>
          </cell>
          <cell r="AL966">
            <v>12</v>
          </cell>
          <cell r="AM966">
            <v>2564</v>
          </cell>
          <cell r="BL966" t="str">
            <v>นางนภัสวรรณ ธนันชัย</v>
          </cell>
          <cell r="BM966">
            <v>823561010916</v>
          </cell>
          <cell r="BU966" t="str">
            <v>จันทร์นิภา</v>
          </cell>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BL967" t="str">
            <v>นางสาวอริษา พานทอง</v>
          </cell>
          <cell r="BM967">
            <v>883163011740</v>
          </cell>
          <cell r="BU967" t="str">
            <v>จันทร์นิภา</v>
          </cell>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BL968" t="str">
            <v>นายจรัญ เปียงเครือ</v>
          </cell>
          <cell r="BM968">
            <v>0</v>
          </cell>
          <cell r="BU968" t="str">
            <v>จันทร์นิภา</v>
          </cell>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BL969" t="str">
            <v>นายอำมาตย์ วิชิตนาค</v>
          </cell>
          <cell r="BM969">
            <v>883163010253</v>
          </cell>
          <cell r="BU969" t="str">
            <v>จันทร์นิภา</v>
          </cell>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BL970" t="str">
            <v>นางสาวสมพร ซิโพ</v>
          </cell>
          <cell r="BM970">
            <v>883162010504</v>
          </cell>
          <cell r="BU970" t="str">
            <v>จันทร์นิภา</v>
          </cell>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BL971" t="str">
            <v>นายพรชัย นุใจเหล็ก</v>
          </cell>
          <cell r="BM971">
            <v>883163011190</v>
          </cell>
          <cell r="BU971" t="str">
            <v>จันทร์นิภา</v>
          </cell>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BL972" t="str">
            <v>นายสันธนะ คำพินิจ</v>
          </cell>
          <cell r="BM972">
            <v>883163011180</v>
          </cell>
          <cell r="BU972" t="str">
            <v>จันทร์นิภา</v>
          </cell>
        </row>
        <row r="973">
          <cell r="B973">
            <v>1817</v>
          </cell>
          <cell r="C973">
            <v>969</v>
          </cell>
          <cell r="D973">
            <v>9</v>
          </cell>
          <cell r="E973">
            <v>5</v>
          </cell>
          <cell r="F973">
            <v>2565</v>
          </cell>
          <cell r="G973">
            <v>800068508467</v>
          </cell>
          <cell r="H973" t="str">
            <v>กลุ่มออมทรัพย์บ้านห้วยมะเฟือง ม.3</v>
          </cell>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AA973">
            <v>23</v>
          </cell>
          <cell r="AB973">
            <v>8</v>
          </cell>
          <cell r="AC973">
            <v>2564</v>
          </cell>
          <cell r="BL973" t="str">
            <v xml:space="preserve">กลุ่มออมทรัพย์บ้านห้วยมะเฟือง ม.3 </v>
          </cell>
          <cell r="BM973">
            <v>883263012179</v>
          </cell>
          <cell r="BU973" t="str">
            <v>จันทร์นิภา</v>
          </cell>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BB974" t="str">
            <v xml:space="preserve">สืบทรัพย์ (คำสั่ง 9/5/2565) </v>
          </cell>
          <cell r="BL974" t="str">
            <v>นายมานัส ก่ำแก้ว</v>
          </cell>
          <cell r="BM974">
            <v>883264010038</v>
          </cell>
          <cell r="BU974" t="str">
            <v>จันทร์นิภา</v>
          </cell>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AA975">
            <v>7</v>
          </cell>
          <cell r="AB975">
            <v>9</v>
          </cell>
          <cell r="AC975">
            <v>2564</v>
          </cell>
          <cell r="BB975" t="str">
            <v xml:space="preserve">สืบทรัพย์ (คำสั่ง 9/5/2565) </v>
          </cell>
          <cell r="BL975" t="str">
            <v>นางสาวกัญญาณัฐ สมแก้ว</v>
          </cell>
          <cell r="BM975">
            <v>883264010153</v>
          </cell>
          <cell r="BU975" t="str">
            <v>จันทร์นิภา</v>
          </cell>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AA976">
            <v>23</v>
          </cell>
          <cell r="AB976">
            <v>8</v>
          </cell>
          <cell r="AC976">
            <v>2564</v>
          </cell>
          <cell r="BB976" t="str">
            <v xml:space="preserve">สืบทรัพย์ (คำสั่ง 9/5/2565) </v>
          </cell>
          <cell r="BL976" t="str">
            <v>นายศาศวัต ปินธง</v>
          </cell>
          <cell r="BM976">
            <v>883264010154</v>
          </cell>
          <cell r="BU976" t="str">
            <v>จันทร์นิภา</v>
          </cell>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BB977" t="str">
            <v xml:space="preserve">สืบทรัพย์ (คำสั่ง 9/5/2565) </v>
          </cell>
          <cell r="BL977" t="str">
            <v>นายจิราวุฒิ ศรีสุภา</v>
          </cell>
          <cell r="BM977">
            <v>883163010049</v>
          </cell>
          <cell r="BU977" t="str">
            <v>จันทร์นิภา</v>
          </cell>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BB978" t="str">
            <v xml:space="preserve">สืบทรัพย์ (คำสั่ง 9/5/2565) </v>
          </cell>
          <cell r="BL978" t="str">
            <v>นางสาวปุณณภา มุนิล</v>
          </cell>
          <cell r="BM978">
            <v>883162013077</v>
          </cell>
          <cell r="BU978" t="str">
            <v>จันทร์นิภา</v>
          </cell>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BB979" t="str">
            <v xml:space="preserve">สืบทรัพย์ (คำสั่ง 9/5/2565) </v>
          </cell>
          <cell r="BL979" t="str">
            <v>นางสาวสาวิตรี ลุงปาก</v>
          </cell>
          <cell r="BM979">
            <v>883263010039</v>
          </cell>
          <cell r="BU979" t="str">
            <v>จันทร์นิภา</v>
          </cell>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AA980">
            <v>21</v>
          </cell>
          <cell r="AB980">
            <v>6</v>
          </cell>
          <cell r="AC980">
            <v>2564</v>
          </cell>
          <cell r="BB980" t="str">
            <v xml:space="preserve">สืบทรัพย์ (คำสั่ง 9/5/2565) </v>
          </cell>
          <cell r="BL980" t="str">
            <v>นางสาวอ้อย เสนาลัย</v>
          </cell>
          <cell r="BM980">
            <v>883263010039</v>
          </cell>
          <cell r="BU980" t="str">
            <v>จันทร์นิภา</v>
          </cell>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AA981">
            <v>21</v>
          </cell>
          <cell r="AB981">
            <v>6</v>
          </cell>
          <cell r="AC981">
            <v>2564</v>
          </cell>
          <cell r="BB981" t="str">
            <v xml:space="preserve">สืบทรัพย์ (คำสั่ง 9/5/2565) </v>
          </cell>
          <cell r="BL981" t="str">
            <v>นายต่าง ธิทา</v>
          </cell>
          <cell r="BM981">
            <v>883263010041</v>
          </cell>
          <cell r="BU981" t="str">
            <v>จันทร์นิภา</v>
          </cell>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AA982">
            <v>21</v>
          </cell>
          <cell r="AB982">
            <v>6</v>
          </cell>
          <cell r="AC982">
            <v>2564</v>
          </cell>
          <cell r="BB982" t="str">
            <v xml:space="preserve">สืบทรัพย์ (คำสั่ง 9/5/2565) </v>
          </cell>
          <cell r="BL982" t="str">
            <v>นางสาวจินพร จ่ามหลู่</v>
          </cell>
          <cell r="BM982">
            <v>883263010044</v>
          </cell>
          <cell r="BU982" t="str">
            <v>จันทร์นิภา</v>
          </cell>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AA983">
            <v>21</v>
          </cell>
          <cell r="AB983">
            <v>6</v>
          </cell>
          <cell r="AC983">
            <v>2564</v>
          </cell>
          <cell r="BB983" t="str">
            <v xml:space="preserve">สืบทรัพย์ (คำสั่ง 9/5/2565) </v>
          </cell>
          <cell r="BL983" t="str">
            <v>นางเจียง จาติ</v>
          </cell>
          <cell r="BM983">
            <v>883263010915</v>
          </cell>
          <cell r="BU983" t="str">
            <v>จันทร์นิภา</v>
          </cell>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X984">
            <v>13</v>
          </cell>
          <cell r="Y984">
            <v>12</v>
          </cell>
          <cell r="Z984">
            <v>2564</v>
          </cell>
          <cell r="BB984" t="str">
            <v xml:space="preserve">สืบทรัพย์ (คำสั่ง 9/5/2565) </v>
          </cell>
          <cell r="BL984" t="str">
            <v>นางสาวณัฐนิชา ขันเพ็ชร</v>
          </cell>
          <cell r="BM984">
            <v>883263011802</v>
          </cell>
          <cell r="BU984" t="str">
            <v>จันทร์นิภา</v>
          </cell>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AA985">
            <v>23</v>
          </cell>
          <cell r="AB985">
            <v>11</v>
          </cell>
          <cell r="AC985">
            <v>2564</v>
          </cell>
          <cell r="BB985" t="str">
            <v xml:space="preserve">สืบทรัพย์ (คำสั่ง 9/5/2565) </v>
          </cell>
          <cell r="BL985" t="str">
            <v>นายวริทธิ์ อินใจ</v>
          </cell>
          <cell r="BM985">
            <v>883263011804</v>
          </cell>
          <cell r="BU985" t="str">
            <v>จันทร์นิภา</v>
          </cell>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AA986">
            <v>23</v>
          </cell>
          <cell r="AB986">
            <v>11</v>
          </cell>
          <cell r="AC986">
            <v>2564</v>
          </cell>
          <cell r="BB986" t="str">
            <v xml:space="preserve">สืบทรัพย์ (คำสั่ง 9/5/2565) </v>
          </cell>
          <cell r="BL986" t="str">
            <v>นางสาวรตนวฤนท์ แสงรัตน์</v>
          </cell>
          <cell r="BM986">
            <v>883263011805</v>
          </cell>
          <cell r="BU986" t="str">
            <v>จันทร์นิภา</v>
          </cell>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AA987">
            <v>24</v>
          </cell>
          <cell r="AB987">
            <v>6</v>
          </cell>
          <cell r="AC987">
            <v>2564</v>
          </cell>
          <cell r="BB987" t="str">
            <v xml:space="preserve">สืบทรัพย์ (คำสั่ง 9/5/2565) </v>
          </cell>
          <cell r="BL987" t="str">
            <v>นายนีเงย์ แกละมื่อโด่</v>
          </cell>
          <cell r="BM987">
            <v>883263011917</v>
          </cell>
          <cell r="BU987" t="str">
            <v>จันทร์นิภา</v>
          </cell>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AA988">
            <v>23</v>
          </cell>
          <cell r="AB988">
            <v>11</v>
          </cell>
          <cell r="AC988">
            <v>2564</v>
          </cell>
          <cell r="BB988" t="str">
            <v xml:space="preserve">สืบทรัพย์ (คำสั่ง 9/5/2565) </v>
          </cell>
          <cell r="BL988" t="str">
            <v>นางวรรณา กันธิมา</v>
          </cell>
          <cell r="BM988">
            <v>883263012075</v>
          </cell>
          <cell r="BU988" t="str">
            <v>จันทร์นิภา</v>
          </cell>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BB989" t="str">
            <v xml:space="preserve">สืบทรัพย์ (คำสั่ง 9/5/2565) </v>
          </cell>
          <cell r="BL989" t="str">
            <v>นายศรีวรรณ์ สิงห์บัว</v>
          </cell>
          <cell r="BM989">
            <v>888164010053</v>
          </cell>
          <cell r="BU989" t="str">
            <v>จันทร์นิภา</v>
          </cell>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AA990">
            <v>28</v>
          </cell>
          <cell r="AB990">
            <v>9</v>
          </cell>
          <cell r="AC990">
            <v>2564</v>
          </cell>
          <cell r="BB990" t="str">
            <v xml:space="preserve">สืบทรัพย์ (คำสั่ง 9/5/2565) </v>
          </cell>
          <cell r="BL990" t="str">
            <v>นายภรันยู วงศ์ปวน</v>
          </cell>
          <cell r="BM990">
            <v>888164010120</v>
          </cell>
          <cell r="BU990" t="str">
            <v>จันทร์นิภา</v>
          </cell>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BB991" t="str">
            <v xml:space="preserve">สืบทรัพย์ (คำสั่ง 9/5/2565) </v>
          </cell>
          <cell r="BL991" t="str">
            <v>นางสาวอรธิชา พุฒหอม</v>
          </cell>
          <cell r="BM991">
            <v>888164010095</v>
          </cell>
          <cell r="BU991" t="str">
            <v>จันทร์นิภา</v>
          </cell>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AA992">
            <v>28</v>
          </cell>
          <cell r="AB992">
            <v>9</v>
          </cell>
          <cell r="AC992">
            <v>2564</v>
          </cell>
          <cell r="BB992" t="str">
            <v xml:space="preserve">สืบทรัพย์ (คำสั่ง 9/5/2565) </v>
          </cell>
          <cell r="BL992" t="str">
            <v>นางคำเอ้ย จันทร์เอื้อม</v>
          </cell>
          <cell r="BM992">
            <v>888164010258</v>
          </cell>
          <cell r="BU992" t="str">
            <v>จันทร์นิภา</v>
          </cell>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G993">
            <v>12</v>
          </cell>
          <cell r="AH993">
            <v>3</v>
          </cell>
          <cell r="AI993">
            <v>2564</v>
          </cell>
          <cell r="AM993" t="str">
            <v>โฉนด</v>
          </cell>
          <cell r="AN993">
            <v>17720</v>
          </cell>
          <cell r="AO993" t="str">
            <v>ฝายกวาง</v>
          </cell>
          <cell r="AP993" t="str">
            <v>เชียงคำ</v>
          </cell>
          <cell r="AQ993" t="str">
            <v>พะเยา</v>
          </cell>
          <cell r="BB993" t="str">
            <v>ยึดทรัพย์จำนอง (คำสั่ง 13/5/2565) ข้ามเขต สำนักงานเดิมตั้งเรื่องยึดข้ามเขตให้แล้ว</v>
          </cell>
          <cell r="BL993" t="str">
            <v>นางสาว สุชาดา  ทุมดี</v>
          </cell>
          <cell r="BM993">
            <v>883263010149</v>
          </cell>
          <cell r="BU993" t="str">
            <v>ศรัญญู (ยึด)</v>
          </cell>
        </row>
        <row r="994">
          <cell r="B994">
            <v>1838</v>
          </cell>
          <cell r="C994">
            <v>990</v>
          </cell>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AA994">
            <v>15</v>
          </cell>
          <cell r="AB994">
            <v>11</v>
          </cell>
          <cell r="AC994">
            <v>2564</v>
          </cell>
          <cell r="BB994" t="str">
            <v xml:space="preserve">สืบทรัพย์ (คำสั่ง 9/5/2565) </v>
          </cell>
          <cell r="BL994" t="str">
            <v>นายศรีนวล สันลาด</v>
          </cell>
          <cell r="BM994">
            <v>883162011490</v>
          </cell>
          <cell r="BU994" t="str">
            <v>จันทร์นิภา</v>
          </cell>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AA995">
            <v>14</v>
          </cell>
          <cell r="AB995">
            <v>12</v>
          </cell>
          <cell r="AC995">
            <v>2564</v>
          </cell>
          <cell r="BB995" t="str">
            <v xml:space="preserve">สืบทรัพย์ (คำสั่ง 9/5/2565) </v>
          </cell>
          <cell r="BL995" t="str">
            <v>นายอภินันท์   พาพันธ์</v>
          </cell>
          <cell r="BM995">
            <v>883162013087</v>
          </cell>
          <cell r="BU995" t="str">
            <v>จันทร์นิภา</v>
          </cell>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AA996">
            <v>14</v>
          </cell>
          <cell r="AB996">
            <v>12</v>
          </cell>
          <cell r="AC996">
            <v>2564</v>
          </cell>
          <cell r="BB996" t="str">
            <v xml:space="preserve">สืบทรัพย์ (คำสั่ง 9/5/2565) </v>
          </cell>
          <cell r="BL996" t="str">
            <v>นางจิริยากรณ์ สมพันธ์</v>
          </cell>
          <cell r="BM996">
            <v>883163010076</v>
          </cell>
          <cell r="BU996" t="str">
            <v>จันทร์นิภา</v>
          </cell>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AA997">
            <v>28</v>
          </cell>
          <cell r="AB997">
            <v>9</v>
          </cell>
          <cell r="AC997">
            <v>2564</v>
          </cell>
          <cell r="BB997" t="str">
            <v xml:space="preserve">สืบทรัพย์ (คำสั่ง 9/5/2565) </v>
          </cell>
          <cell r="BL997" t="str">
            <v>นายสิงห์คำ สิงห์ทะ</v>
          </cell>
          <cell r="BM997">
            <v>888164010111</v>
          </cell>
          <cell r="BU997" t="str">
            <v>จันทร์นิภา</v>
          </cell>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BB998" t="str">
            <v xml:space="preserve">สืบทรัพย์ (คำสั่ง 9/5/2565) </v>
          </cell>
          <cell r="BL998" t="str">
            <v>นายสิงห์คำ สิงห์ทะ</v>
          </cell>
          <cell r="BM998">
            <v>888164010108</v>
          </cell>
          <cell r="BU998" t="str">
            <v>จันทร์นิภา</v>
          </cell>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AA999">
            <v>27</v>
          </cell>
          <cell r="AB999">
            <v>5</v>
          </cell>
          <cell r="AC999">
            <v>2557</v>
          </cell>
          <cell r="BL999" t="str">
            <v>นางรรินภรณ์ ยาวุฒิ</v>
          </cell>
          <cell r="BM999">
            <v>0</v>
          </cell>
          <cell r="BU999" t="str">
            <v>จันทร์นิภา</v>
          </cell>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BB1000" t="str">
            <v>สืบทรัพย์ (คำสั่ง 9/5/2565)//สืบทรัพย์//รายงานผล วันที่ 2/8/2565</v>
          </cell>
          <cell r="BC1000" t="str">
            <v/>
          </cell>
          <cell r="BD1000" t="str">
            <v/>
          </cell>
          <cell r="BE1000" t="str">
            <v/>
          </cell>
          <cell r="BF1000" t="str">
            <v/>
          </cell>
          <cell r="BL1000" t="str">
            <v>นางสาวพึงพิศ ใจใหญ่</v>
          </cell>
          <cell r="BM1000">
            <v>883263012082</v>
          </cell>
          <cell r="BP1000" t="str">
            <v/>
          </cell>
          <cell r="BQ1000" t="str">
            <v/>
          </cell>
          <cell r="BR1000" t="str">
            <v/>
          </cell>
          <cell r="BT1000" t="str">
            <v>1.นางสาวพึงพิศ ใจใหญ่
2.นางสาวสุภาณี ศรีวิชัย</v>
          </cell>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BB1001" t="str">
            <v>สืบทรัพย์ (คำสั่ง 9/5/2565)//สืบแล้ว  รายงานผล วันที่ 21/6/2565</v>
          </cell>
          <cell r="BC1001" t="str">
            <v/>
          </cell>
          <cell r="BD1001" t="str">
            <v/>
          </cell>
          <cell r="BE1001" t="str">
            <v/>
          </cell>
          <cell r="BF1001" t="str">
            <v/>
          </cell>
          <cell r="BL1001" t="str">
            <v>นายอภิชาติ ทิวพฤกษา</v>
          </cell>
          <cell r="BM1001">
            <v>883263012088</v>
          </cell>
          <cell r="BP1001" t="str">
            <v/>
          </cell>
          <cell r="BQ1001" t="str">
            <v/>
          </cell>
          <cell r="BR1001" t="str">
            <v/>
          </cell>
          <cell r="BT1001" t="str">
            <v>1.นายอภิชาติ  ทิวพฤกษา
2.นางสาวนงลักษณ์  นิรมลมณฑล
3.นายพร้อมรณชัย  ทะนันชัย
4.นางศุทัตสา  บุญมา</v>
          </cell>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CA1001">
            <v>4</v>
          </cell>
        </row>
        <row r="1002">
          <cell r="B1002">
            <v>1846</v>
          </cell>
          <cell r="C1002">
            <v>998</v>
          </cell>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BB1002" t="str">
            <v xml:space="preserve">สืบทรัพย์ (คำสั่ง 10/5/2565) </v>
          </cell>
          <cell r="BL1002" t="str">
            <v>นางกริพอ ดวงคงสำเร็จ</v>
          </cell>
          <cell r="BM1002">
            <v>883162012653</v>
          </cell>
          <cell r="BU1002" t="str">
            <v>จันทร์นิภา</v>
          </cell>
        </row>
        <row r="1003">
          <cell r="B1003">
            <v>1847</v>
          </cell>
          <cell r="C1003">
            <v>999</v>
          </cell>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AA1003">
            <v>26</v>
          </cell>
          <cell r="AB1003">
            <v>7</v>
          </cell>
          <cell r="AC1003">
            <v>2560</v>
          </cell>
          <cell r="BB1003" t="str">
            <v xml:space="preserve">สืบทรัพย์ (คำสั่ง 10/5/2565) </v>
          </cell>
          <cell r="BL1003" t="str">
            <v>นางสาวจันทร์ศรี ไพรพงค์</v>
          </cell>
          <cell r="BM1003">
            <v>0</v>
          </cell>
          <cell r="BU1003" t="str">
            <v>จันทร์นิภา</v>
          </cell>
        </row>
        <row r="1004">
          <cell r="B1004">
            <v>1848</v>
          </cell>
          <cell r="C1004">
            <v>1000</v>
          </cell>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Q1004">
            <v>213994.62</v>
          </cell>
          <cell r="R1004">
            <v>92738.51</v>
          </cell>
          <cell r="S1004" t="str">
            <v>จังหวัดเชียงใหม่</v>
          </cell>
          <cell r="T1004" t="str">
            <v>ผบ.869</v>
          </cell>
          <cell r="U1004" t="str">
            <v>2561</v>
          </cell>
          <cell r="V1004" t="str">
            <v>ผบ.1364</v>
          </cell>
          <cell r="W1004">
            <v>2561</v>
          </cell>
          <cell r="AA1004">
            <v>25</v>
          </cell>
          <cell r="AB1004">
            <v>6</v>
          </cell>
          <cell r="AC1004">
            <v>2561</v>
          </cell>
          <cell r="BB1004" t="str">
            <v xml:space="preserve">สืบทรัพย์ (คำสั่ง 12/5/2565) </v>
          </cell>
          <cell r="BL1004" t="str">
            <v>นายกัมพล นามฝั้น</v>
          </cell>
          <cell r="BM1004">
            <v>0</v>
          </cell>
          <cell r="BU1004" t="str">
            <v>จันทร์นิภา</v>
          </cell>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AA1005">
            <v>20</v>
          </cell>
          <cell r="AB1005">
            <v>9</v>
          </cell>
          <cell r="AC1005">
            <v>2564</v>
          </cell>
          <cell r="BB1005" t="str">
            <v xml:space="preserve">สืบทรัพย์ (คำสั่ง 9/5/2565) </v>
          </cell>
          <cell r="BD1005" t="str">
            <v>31
15</v>
          </cell>
          <cell r="BE1005" t="str">
            <v>1
1</v>
          </cell>
          <cell r="BF1005" t="str">
            <v>2567
2568</v>
          </cell>
          <cell r="BL1005" t="str">
            <v>นายธนบดี ผันผาย</v>
          </cell>
          <cell r="BM1005">
            <v>883162011219</v>
          </cell>
          <cell r="BQ1005">
            <v>7</v>
          </cell>
          <cell r="BR1005">
            <v>2567</v>
          </cell>
          <cell r="BU1005" t="str">
            <v>จันทร์นิภา</v>
          </cell>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D1006">
            <v>13</v>
          </cell>
          <cell r="AE1006">
            <v>10</v>
          </cell>
          <cell r="AF1006">
            <v>2558</v>
          </cell>
          <cell r="AG1006">
            <v>11</v>
          </cell>
          <cell r="AH1006">
            <v>9</v>
          </cell>
          <cell r="AI1006">
            <v>2560</v>
          </cell>
          <cell r="AM1006" t="str">
            <v>โฉนด</v>
          </cell>
          <cell r="AN1006">
            <v>43708</v>
          </cell>
          <cell r="AO1006" t="str">
            <v>ไหล่หิน</v>
          </cell>
          <cell r="AP1006" t="str">
            <v>เกาะคา</v>
          </cell>
          <cell r="AQ1006" t="str">
            <v>ลำปาง</v>
          </cell>
          <cell r="BB1006" t="str">
            <v>ยึดทรัพย์ สำนักงานอื่นฟ้องและสืบทรัพย์ (คำสั่ง 18/5/2565) ข้ามเขต</v>
          </cell>
          <cell r="BL1006" t="str">
            <v>นายสราวุธ บุษย์ศรี</v>
          </cell>
          <cell r="BM1006">
            <v>823558010207</v>
          </cell>
          <cell r="BU1006" t="str">
            <v>สารุทธ์ (ยึด)</v>
          </cell>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BB1007" t="str">
            <v xml:space="preserve">สืบทรัพย์ (คำสั่ง 26/5/2565) </v>
          </cell>
          <cell r="BL1007" t="str">
            <v>นางสาวรัตนาพร กายเพชร์</v>
          </cell>
          <cell r="BM1007">
            <v>883263012014</v>
          </cell>
          <cell r="BU1007" t="str">
            <v>จันทร์นิภา</v>
          </cell>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BB1008" t="str">
            <v xml:space="preserve">สืบทรัพย์ (คำสั่ง 26/5/2565) </v>
          </cell>
          <cell r="BL1008" t="str">
            <v>นายศตวรรษ พรามไธสง</v>
          </cell>
          <cell r="BM1008">
            <v>883264010402</v>
          </cell>
          <cell r="BU1008" t="str">
            <v>จันทร์นิภา</v>
          </cell>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BB1009" t="str">
            <v xml:space="preserve">สืบทรัพย์ (คำสั่ง 30/5/2565) </v>
          </cell>
          <cell r="BL1009" t="str">
            <v>นายสุทิน เพ็ชรอัยรา</v>
          </cell>
          <cell r="BM1009">
            <v>823561010842</v>
          </cell>
          <cell r="BU1009" t="str">
            <v>จันทร์นิภา</v>
          </cell>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AA1010">
            <v>19</v>
          </cell>
          <cell r="AB1010">
            <v>12</v>
          </cell>
          <cell r="AC1010">
            <v>2558</v>
          </cell>
          <cell r="BB1010" t="str">
            <v xml:space="preserve">สืบทรัพย์ (คำสั่ง 30/5/2565) </v>
          </cell>
          <cell r="BL1010" t="str">
            <v>นายขวัญ โยวะราช</v>
          </cell>
          <cell r="BM1010">
            <v>823558010521</v>
          </cell>
          <cell r="BU1010" t="str">
            <v>จันทร์นิภา</v>
          </cell>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BB1011" t="str">
            <v xml:space="preserve">สืบทรัพย์ (คำสั่ง 24/5/2565) </v>
          </cell>
          <cell r="BL1011" t="str">
            <v>นายนัทนันท์ เจริญสันติกุล</v>
          </cell>
          <cell r="BM1011">
            <v>883165010027</v>
          </cell>
          <cell r="BU1011" t="str">
            <v>จันทร์นิภา</v>
          </cell>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BB1012" t="str">
            <v xml:space="preserve">สืบทรัพย์ (คำสั่ง 24/5/2565) </v>
          </cell>
          <cell r="BL1012" t="str">
            <v>นางสาวดวงดาว เวียงคำ</v>
          </cell>
          <cell r="BM1012">
            <v>883164010448</v>
          </cell>
          <cell r="BU1012" t="str">
            <v>จันทร์นิภา</v>
          </cell>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M1013" t="str">
            <v>ห้องชุด</v>
          </cell>
          <cell r="AN1013" t="str">
            <v>51/23</v>
          </cell>
          <cell r="AO1013" t="str">
            <v>สุเทพ</v>
          </cell>
          <cell r="AP1013" t="str">
            <v>เมืองเชียงใหม่</v>
          </cell>
          <cell r="AQ1013" t="str">
            <v>เชียงใหม่</v>
          </cell>
          <cell r="BB1013" t="str">
            <v>ยึดทรัพย์จำนอง (คำสั่ง 13/6/2565)</v>
          </cell>
          <cell r="BL1013" t="str">
            <v>นายธัชธนเดช งานดี</v>
          </cell>
          <cell r="BM1013">
            <v>883163011611</v>
          </cell>
          <cell r="BU1013" t="str">
            <v>สารุทธ์ (ยึด)</v>
          </cell>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AA1014">
            <v>26</v>
          </cell>
          <cell r="AB1014">
            <v>8</v>
          </cell>
          <cell r="AC1014">
            <v>2563</v>
          </cell>
          <cell r="BB1014" t="str">
            <v xml:space="preserve">สืบทรัพย์ (คำสั่ง 14/6/2565) </v>
          </cell>
          <cell r="BL1014" t="str">
            <v>นางสาวศิริขวัญ มาตา</v>
          </cell>
          <cell r="BM1014">
            <v>823559010157</v>
          </cell>
          <cell r="BU1014" t="str">
            <v>จันทร์นิภา</v>
          </cell>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AA1015">
            <v>7</v>
          </cell>
          <cell r="AB1015">
            <v>6</v>
          </cell>
          <cell r="AC1015">
            <v>2564</v>
          </cell>
          <cell r="BB1015" t="str">
            <v>สืบทรัพย์ (คำสั่ง14/6/2565)</v>
          </cell>
          <cell r="BL1015" t="str">
            <v>นายจักรกริช เป็งศิริ</v>
          </cell>
          <cell r="BM1015">
            <v>0</v>
          </cell>
          <cell r="BU1015" t="str">
            <v>นพวิสต์ (สืบ)</v>
          </cell>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O1016" t="str">
            <v>สินเชื่อเพื่อพัฒนากลุ่มอาชีพ</v>
          </cell>
          <cell r="P1016" t="str">
            <v>1.บุคคลค้ำประกัน</v>
          </cell>
          <cell r="BL1016" t="str">
            <v>นายทนงชัย ขันทปราบ</v>
          </cell>
          <cell r="BM1016">
            <v>883264010100</v>
          </cell>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BL1017" t="str">
            <v>นางสาวนริศรา ขวานทอง</v>
          </cell>
          <cell r="BM1017">
            <v>0</v>
          </cell>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BL1018" t="str">
            <v>นายอานนท์ นิลสุวรรณ</v>
          </cell>
          <cell r="BM1018">
            <v>0</v>
          </cell>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BL1019" t="str">
            <v>นางสาวพัชรินทร์ รักชาติ</v>
          </cell>
          <cell r="BM1019">
            <v>0</v>
          </cell>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BL1020" t="str">
            <v>นายสัจจานนท์ วัฒนาศุภสิริกุล</v>
          </cell>
          <cell r="BM1020">
            <v>0</v>
          </cell>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BL1021" t="str">
            <v>นางอนงค์นาง พิศูจน์</v>
          </cell>
          <cell r="BM1021">
            <v>883163011868</v>
          </cell>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BL1022" t="str">
            <v>นายสิงห์คำ จันทร์ใหม่</v>
          </cell>
          <cell r="BM1022">
            <v>883163011864</v>
          </cell>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AA1023">
            <v>21</v>
          </cell>
          <cell r="AB1023">
            <v>6</v>
          </cell>
          <cell r="AC1023">
            <v>2564</v>
          </cell>
          <cell r="AM1023" t="str">
            <v>โฉนด</v>
          </cell>
          <cell r="AN1023" t="str">
            <v>8453</v>
          </cell>
          <cell r="AO1023" t="str">
            <v>ช่างเคิ่ง</v>
          </cell>
          <cell r="AP1023" t="str">
            <v>แม่แจ่ม</v>
          </cell>
          <cell r="AQ1023" t="str">
            <v>เชียงใหม่</v>
          </cell>
          <cell r="BB1023" t="str">
            <v>ยึดทรัพย์ (คำสั่ง 1/7/2565)//สำนักงานอื่นฟ้องและสืบทรัพย์</v>
          </cell>
          <cell r="BL1023" t="str">
            <v>นางจันศรี  จิตสุข</v>
          </cell>
          <cell r="BM1023">
            <v>883263010601</v>
          </cell>
          <cell r="BU1023" t="str">
            <v>สารุทธ์ (ยึด)</v>
          </cell>
        </row>
        <row r="1024">
          <cell r="B1024">
            <v>1868</v>
          </cell>
          <cell r="C1024">
            <v>1020</v>
          </cell>
          <cell r="D1024">
            <v>4</v>
          </cell>
          <cell r="E1024">
            <v>7</v>
          </cell>
          <cell r="F1024">
            <v>2565</v>
          </cell>
          <cell r="G1024">
            <v>800038037381</v>
          </cell>
          <cell r="H1024" t="str">
            <v>นาย</v>
          </cell>
          <cell r="I1024" t="str">
            <v>ศุภกิจ</v>
          </cell>
          <cell r="J1024" t="str">
            <v>จินะใจ</v>
          </cell>
          <cell r="O1024" t="str">
            <v>สินเชื่อธนาคารประชาชน</v>
          </cell>
          <cell r="S1024" t="str">
            <v>แขวงเชียงใหม่</v>
          </cell>
          <cell r="T1024" t="str">
            <v>ผบ.2448</v>
          </cell>
          <cell r="U1024" t="str">
            <v>2560</v>
          </cell>
          <cell r="V1024" t="str">
            <v>ผบ.5727</v>
          </cell>
          <cell r="W1024">
            <v>2560</v>
          </cell>
          <cell r="AA1024">
            <v>8</v>
          </cell>
          <cell r="AB1024">
            <v>8</v>
          </cell>
          <cell r="AC1024">
            <v>2560</v>
          </cell>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L1024" t="str">
            <v>นายศุภกิจ จินะใจ</v>
          </cell>
          <cell r="BM1024">
            <v>0</v>
          </cell>
          <cell r="BU1024" t="str">
            <v>ธนกร</v>
          </cell>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AA1025">
            <v>24</v>
          </cell>
          <cell r="AB1025">
            <v>10</v>
          </cell>
          <cell r="AC1025">
            <v>2562</v>
          </cell>
          <cell r="AM1025" t="str">
            <v>น.ส.3 ก.</v>
          </cell>
          <cell r="AN1025" t="str">
            <v>136</v>
          </cell>
          <cell r="AO1025" t="str">
            <v>แม่งอน</v>
          </cell>
          <cell r="AP1025" t="str">
            <v>ฝาง</v>
          </cell>
          <cell r="AQ1025" t="str">
            <v>เชียงใหม่</v>
          </cell>
          <cell r="BB1025" t="str">
            <v>ยึดทรัพย์ (คำสั่ง 20/7/2565)//สำนักงานอื่นฟ้องและสืบทรัพย์</v>
          </cell>
          <cell r="BL1025" t="str">
            <v>นายวรพจน์ เตียวกุล</v>
          </cell>
          <cell r="BM1025">
            <v>823661010059</v>
          </cell>
          <cell r="BU1025" t="str">
            <v>สารุทธ์ (ยึด)</v>
          </cell>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BL1026" t="str">
            <v>นางสาวกฤชกร พรหมแก้ว</v>
          </cell>
          <cell r="BM1026">
            <v>888164010092</v>
          </cell>
          <cell r="BU1026" t="str">
            <v>จันทร์นิภา</v>
          </cell>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AA1027">
            <v>22</v>
          </cell>
          <cell r="AB1027">
            <v>2</v>
          </cell>
          <cell r="AC1027">
            <v>2565</v>
          </cell>
          <cell r="BL1027" t="str">
            <v>นางดาววัน ชอบสุข</v>
          </cell>
          <cell r="BM1027">
            <v>883263010918</v>
          </cell>
          <cell r="BU1027" t="str">
            <v>จันทร์นิภา</v>
          </cell>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AA1028">
            <v>22</v>
          </cell>
          <cell r="AB1028">
            <v>2</v>
          </cell>
          <cell r="AC1028">
            <v>2565</v>
          </cell>
          <cell r="BL1028" t="str">
            <v>นายสม ยาสิทธิ์</v>
          </cell>
          <cell r="BM1028">
            <v>888164010057</v>
          </cell>
          <cell r="BU1028" t="str">
            <v>จันทร์นิภา</v>
          </cell>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BL1029" t="str">
            <v>นายอาทิตย์ มิ่งขวัญธนพงศ์</v>
          </cell>
          <cell r="BM1029">
            <v>888164010342</v>
          </cell>
          <cell r="BU1029" t="str">
            <v>จันทร์นิภา</v>
          </cell>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AA1030">
            <v>31</v>
          </cell>
          <cell r="AB1030">
            <v>1</v>
          </cell>
          <cell r="AC1030">
            <v>2565</v>
          </cell>
          <cell r="BL1030" t="str">
            <v>นายถาวร คำเมือง</v>
          </cell>
          <cell r="BM1030">
            <v>888164010441</v>
          </cell>
          <cell r="BU1030" t="str">
            <v>จันทร์นิภา</v>
          </cell>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AA1031">
            <v>3</v>
          </cell>
          <cell r="AB1031">
            <v>5</v>
          </cell>
          <cell r="AC1031">
            <v>2565</v>
          </cell>
          <cell r="BL1031" t="str">
            <v>นางบัวจันทร์ บุญเรือง</v>
          </cell>
          <cell r="BM1031">
            <v>888164010445</v>
          </cell>
          <cell r="BU1031" t="str">
            <v>จันทร์นิภา</v>
          </cell>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AA1032">
            <v>26</v>
          </cell>
          <cell r="AB1032">
            <v>4</v>
          </cell>
          <cell r="AC1032">
            <v>2565</v>
          </cell>
          <cell r="BL1032" t="str">
            <v>นางสาววิภาวดี พินิจการ</v>
          </cell>
          <cell r="BM1032">
            <v>888164010446</v>
          </cell>
          <cell r="BU1032" t="str">
            <v>จันทร์นิภา</v>
          </cell>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BL1033" t="str">
            <v>นางสาวพัชรี รอดสัมฤทธิ์</v>
          </cell>
          <cell r="BM1033">
            <v>888164010453</v>
          </cell>
          <cell r="BU1033" t="str">
            <v>จันทร์นิภา</v>
          </cell>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AA1034">
            <v>31</v>
          </cell>
          <cell r="AB1034">
            <v>1</v>
          </cell>
          <cell r="AC1034">
            <v>2565</v>
          </cell>
          <cell r="BL1034" t="str">
            <v>นางสาวรำพึง รัตนะ</v>
          </cell>
          <cell r="BM1034">
            <v>888164010457</v>
          </cell>
          <cell r="BU1034" t="str">
            <v>จันทร์นิภา</v>
          </cell>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AA1035">
            <v>22</v>
          </cell>
          <cell r="AB1035">
            <v>2</v>
          </cell>
          <cell r="AC1035">
            <v>2565</v>
          </cell>
          <cell r="BL1035" t="str">
            <v>นางสาวกัญญารัตน์ สมโน</v>
          </cell>
          <cell r="BM1035">
            <v>888164010459</v>
          </cell>
          <cell r="BU1035" t="str">
            <v>จันทร์นิภา</v>
          </cell>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AA1036">
            <v>31</v>
          </cell>
          <cell r="AB1036">
            <v>1</v>
          </cell>
          <cell r="AC1036">
            <v>2565</v>
          </cell>
          <cell r="BL1036" t="str">
            <v>นายสุชาติ ไชยงาม</v>
          </cell>
          <cell r="BM1036">
            <v>888164010464</v>
          </cell>
          <cell r="BU1036" t="str">
            <v>จันทร์นิภา</v>
          </cell>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AA1037">
            <v>22</v>
          </cell>
          <cell r="AB1037">
            <v>2</v>
          </cell>
          <cell r="AC1037">
            <v>2565</v>
          </cell>
          <cell r="BL1037" t="str">
            <v>นายอาทิตย์ นันต๊ะสาร</v>
          </cell>
          <cell r="BM1037">
            <v>888164010465</v>
          </cell>
          <cell r="BU1037" t="str">
            <v>จันทร์นิภา</v>
          </cell>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AA1038">
            <v>31</v>
          </cell>
          <cell r="AB1038">
            <v>1</v>
          </cell>
          <cell r="AC1038">
            <v>2565</v>
          </cell>
          <cell r="BL1038" t="str">
            <v>นางดาริณี คุณยศยิ่ง</v>
          </cell>
          <cell r="BM1038">
            <v>888164010468</v>
          </cell>
          <cell r="BU1038" t="str">
            <v>จันทร์นิภา</v>
          </cell>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AA1039">
            <v>31</v>
          </cell>
          <cell r="AB1039">
            <v>1</v>
          </cell>
          <cell r="AC1039">
            <v>2565</v>
          </cell>
          <cell r="BL1039" t="str">
            <v>นางอุ้มพร คำมาต๊ะ</v>
          </cell>
          <cell r="BM1039">
            <v>888164010488</v>
          </cell>
          <cell r="BU1039" t="str">
            <v>จันทร์นิภา</v>
          </cell>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AA1040">
            <v>23</v>
          </cell>
          <cell r="AB1040">
            <v>5</v>
          </cell>
          <cell r="AC1040">
            <v>2565</v>
          </cell>
          <cell r="BL1040" t="str">
            <v>นายเพลิง แก้วแสน</v>
          </cell>
          <cell r="BM1040">
            <v>888164010490</v>
          </cell>
          <cell r="BU1040" t="str">
            <v>จันทร์นิภา</v>
          </cell>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AA1041">
            <v>19</v>
          </cell>
          <cell r="AB1041">
            <v>4</v>
          </cell>
          <cell r="AC1041">
            <v>2565</v>
          </cell>
          <cell r="BL1041" t="str">
            <v>นางสาวพรรณิภา สุกันทา</v>
          </cell>
          <cell r="BM1041">
            <v>888164010492</v>
          </cell>
          <cell r="BU1041" t="str">
            <v>จันทร์นิภา</v>
          </cell>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AA1042">
            <v>19</v>
          </cell>
          <cell r="AB1042">
            <v>4</v>
          </cell>
          <cell r="AC1042">
            <v>2565</v>
          </cell>
          <cell r="BL1042" t="str">
            <v>นายสุคำ นามวงค์</v>
          </cell>
          <cell r="BM1042">
            <v>888164010496</v>
          </cell>
          <cell r="BU1042" t="str">
            <v>จันทร์นิภา</v>
          </cell>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AA1043">
            <v>2</v>
          </cell>
          <cell r="AB1043">
            <v>12</v>
          </cell>
          <cell r="AC1043">
            <v>2558</v>
          </cell>
          <cell r="BB1043" t="str">
            <v>ถอนการยึดทรัพย์และบังคับคดี (คำสั่ง 1/8/2565) สำนักงานอื่นฟ้องและยึดทรัพย์//ลูกหนี้ยังไม่มีเงินมาชำระหนี้</v>
          </cell>
          <cell r="BL1043" t="str">
            <v>นางสาวจิตนา ทิพนี</v>
          </cell>
          <cell r="BM1043">
            <v>0</v>
          </cell>
          <cell r="BU1043" t="str">
            <v>ศรัญญู (ยึด)</v>
          </cell>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AA1044">
            <v>14</v>
          </cell>
          <cell r="AB1044">
            <v>6</v>
          </cell>
          <cell r="AC1044">
            <v>2565</v>
          </cell>
          <cell r="BL1044" t="str">
            <v>นางอัญชราวรรณ์  จอมจิต</v>
          </cell>
          <cell r="BM1044">
            <v>883265010228</v>
          </cell>
          <cell r="BU1044" t="str">
            <v>จันทร์นิภา</v>
          </cell>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BL1045" t="str">
            <v>นางอรอนงค์ สร้อยศรี</v>
          </cell>
          <cell r="BM1045">
            <v>883265010232</v>
          </cell>
          <cell r="BU1045" t="str">
            <v>จันทร์นิภา</v>
          </cell>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BL1046" t="str">
            <v>นายธวัชชัย ปันทา</v>
          </cell>
          <cell r="BM1046">
            <v>883265010231</v>
          </cell>
          <cell r="BU1046" t="str">
            <v>จันทร์นิภา</v>
          </cell>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AA1047">
            <v>7</v>
          </cell>
          <cell r="AB1047">
            <v>7</v>
          </cell>
          <cell r="AC1047">
            <v>2565</v>
          </cell>
          <cell r="BL1047" t="str">
            <v>นางชนารินทร์ ขันใจ</v>
          </cell>
          <cell r="BM1047">
            <v>883265010224</v>
          </cell>
          <cell r="BU1047" t="str">
            <v>จันทร์นิภา</v>
          </cell>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AA1048">
            <v>7</v>
          </cell>
          <cell r="AB1048">
            <v>7</v>
          </cell>
          <cell r="AC1048">
            <v>2565</v>
          </cell>
          <cell r="BL1048" t="str">
            <v>นางเดือน ขัติกูล</v>
          </cell>
          <cell r="BM1048">
            <v>883265010227</v>
          </cell>
          <cell r="BU1048" t="str">
            <v>จันทร์นิภา</v>
          </cell>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AA1049">
            <v>7</v>
          </cell>
          <cell r="AB1049">
            <v>7</v>
          </cell>
          <cell r="AC1049">
            <v>2565</v>
          </cell>
          <cell r="BL1049" t="str">
            <v>นางจิรภัทร์ หลวงคำ</v>
          </cell>
          <cell r="BM1049">
            <v>883265010223</v>
          </cell>
          <cell r="BU1049" t="str">
            <v>จันทร์นิภา</v>
          </cell>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BL1050" t="str">
            <v>นายพิทักษ์วงค์ หาญเมืองใจ</v>
          </cell>
          <cell r="BM1050">
            <v>883265010234</v>
          </cell>
          <cell r="BU1050" t="str">
            <v>จันทร์นิภา</v>
          </cell>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BL1051" t="str">
            <v>นางสาวจีราพัชร์ สุขจันทร์</v>
          </cell>
          <cell r="BM1051">
            <v>883265010225</v>
          </cell>
          <cell r="BU1051" t="str">
            <v>จันทร์นิภา</v>
          </cell>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AA1052">
            <v>6</v>
          </cell>
          <cell r="AB1052">
            <v>7</v>
          </cell>
          <cell r="AC1052">
            <v>2565</v>
          </cell>
          <cell r="BL1052" t="str">
            <v>นายอุบล มงคล</v>
          </cell>
          <cell r="BM1052">
            <v>883265010233</v>
          </cell>
          <cell r="BU1052" t="str">
            <v>จันทร์นิภา</v>
          </cell>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AA1053">
            <v>24</v>
          </cell>
          <cell r="AB1053">
            <v>6</v>
          </cell>
          <cell r="AC1053">
            <v>2565</v>
          </cell>
          <cell r="BL1053" t="str">
            <v>นางสาววาสนา หลอโยธา</v>
          </cell>
          <cell r="BM1053">
            <v>883265010229</v>
          </cell>
          <cell r="BU1053" t="str">
            <v>จันทร์นิภา</v>
          </cell>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BL1054" t="str">
            <v>นางภมร สุวรรณศรี</v>
          </cell>
          <cell r="BM1054">
            <v>0</v>
          </cell>
          <cell r="BU1054" t="str">
            <v>จันทร์นิภา</v>
          </cell>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BL1055" t="str">
            <v>นายณรงค์ นาจรัส</v>
          </cell>
          <cell r="BM1055">
            <v>883265010063</v>
          </cell>
          <cell r="BU1055" t="str">
            <v>จันทร์นิภา</v>
          </cell>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AA1056">
            <v>15</v>
          </cell>
          <cell r="AB1056">
            <v>12</v>
          </cell>
          <cell r="AC1056">
            <v>2563</v>
          </cell>
          <cell r="BL1056" t="str">
            <v>นางลิตา เต็มแสง</v>
          </cell>
          <cell r="BM1056">
            <v>883263012154</v>
          </cell>
          <cell r="BU1056" t="str">
            <v>จันทร์นิภา</v>
          </cell>
        </row>
        <row r="1057">
          <cell r="B1057">
            <v>1901</v>
          </cell>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BB1057" t="str">
            <v>สืบทรัพย์ (คำสั่ง 28/12/2565)//กำลังดำเนินการสืบทรัพย์</v>
          </cell>
          <cell r="BL1057" t="str">
            <v>นางสาวนภาพรรณ ธนูแสง</v>
          </cell>
          <cell r="BM1057">
            <v>823659010298</v>
          </cell>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BL1058" t="str">
            <v>นางอาทิตยา ชิฎิพัทธ์</v>
          </cell>
          <cell r="BM1058">
            <v>823659010326</v>
          </cell>
          <cell r="BU1058" t="str">
            <v>จันทร์นิภา</v>
          </cell>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BL1059" t="str">
            <v>นายเพชราภรณ์   ฟองมูล</v>
          </cell>
          <cell r="BM1059">
            <v>883265010058</v>
          </cell>
          <cell r="BU1059" t="str">
            <v>จันทร์นิภา</v>
          </cell>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BL1060" t="str">
            <v>นายอิทธิชัย ใหม่ปาละ</v>
          </cell>
          <cell r="BM1060">
            <v>883265010059</v>
          </cell>
          <cell r="BU1060" t="str">
            <v>จันทร์นิภา</v>
          </cell>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BL1061" t="str">
            <v>นางเกศริน แก่นปัน</v>
          </cell>
          <cell r="BM1061">
            <v>88326501035</v>
          </cell>
          <cell r="BU1061" t="str">
            <v>จันทร์นิภา</v>
          </cell>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BL1062" t="str">
            <v>นางประไพร สุโข</v>
          </cell>
          <cell r="BM1062">
            <v>883265010061</v>
          </cell>
          <cell r="BU1062" t="str">
            <v>จันทร์นิภา</v>
          </cell>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BL1063" t="str">
            <v>นายทนง งุนคำ</v>
          </cell>
          <cell r="BM1063">
            <v>883265010034</v>
          </cell>
          <cell r="BU1063" t="str">
            <v>จันทร์นิภา</v>
          </cell>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BL1064" t="str">
            <v>นายพศวัต ไชยชนะ</v>
          </cell>
          <cell r="BM1064">
            <v>883265010033</v>
          </cell>
          <cell r="BU1064" t="str">
            <v>จันทร์นิภา</v>
          </cell>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BL1065" t="str">
            <v>นายพงศักดิ์ อินสองใจ</v>
          </cell>
          <cell r="BM1065">
            <v>883265010032</v>
          </cell>
          <cell r="BU1065" t="str">
            <v>จันทร์นิภา</v>
          </cell>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BL1066" t="str">
            <v>นางวิไล ชัยวุฒิ</v>
          </cell>
          <cell r="BM1066">
            <v>883265010031</v>
          </cell>
          <cell r="BU1066" t="str">
            <v>จันทร์นิภา</v>
          </cell>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BL1067" t="str">
            <v>นายธนพล พงษ์ใจภัทร</v>
          </cell>
          <cell r="BM1067">
            <v>888165010029</v>
          </cell>
          <cell r="BU1067" t="str">
            <v>จันทร์นิภา</v>
          </cell>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BL1068" t="str">
            <v>นางสาววิจิตรา  เปียงใจ</v>
          </cell>
          <cell r="BM1068">
            <v>888165010017</v>
          </cell>
          <cell r="BU1068" t="str">
            <v>จันทร์นิภา</v>
          </cell>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BL1069" t="str">
            <v>นายสกล เมฆวิชัยวงศ์</v>
          </cell>
          <cell r="BM1069">
            <v>88165010018</v>
          </cell>
          <cell r="BU1069" t="str">
            <v>จันทร์นิภา</v>
          </cell>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BL1070" t="str">
            <v>นางสาววนาลีหรือธัญชนก ธรรมสอน</v>
          </cell>
          <cell r="BM1070">
            <v>888165010023</v>
          </cell>
          <cell r="BU1070" t="str">
            <v>จันทร์นิภา</v>
          </cell>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BL1071" t="str">
            <v>นางรุ่งนภา ใจยะสุ</v>
          </cell>
          <cell r="BM1071">
            <v>888165010021</v>
          </cell>
          <cell r="BU1071" t="str">
            <v>จันทร์นิภา</v>
          </cell>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BL1072" t="str">
            <v>นางสาวจิตศศิอร สุพรรณ์</v>
          </cell>
          <cell r="BM1072">
            <v>888165010032</v>
          </cell>
          <cell r="BU1072" t="str">
            <v>จันทร์นิภา</v>
          </cell>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AA1073">
            <v>10</v>
          </cell>
          <cell r="AB1073">
            <v>5</v>
          </cell>
          <cell r="AC1073">
            <v>2565</v>
          </cell>
          <cell r="BL1073" t="str">
            <v>นาง
นายอารี
ณัฐพงษ์ สีขาว
สีขาว</v>
          </cell>
          <cell r="BM1073">
            <v>883163011714</v>
          </cell>
          <cell r="BU1073" t="str">
            <v>จันทร์นิภา</v>
          </cell>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AA1074">
            <v>25</v>
          </cell>
          <cell r="AB1074">
            <v>1</v>
          </cell>
          <cell r="AC1074">
            <v>2565</v>
          </cell>
          <cell r="BL1074" t="str">
            <v>นายสุรศักดิ์ ไชยแดง</v>
          </cell>
          <cell r="BM1074">
            <v>888164010096</v>
          </cell>
          <cell r="BU1074" t="str">
            <v>จันทร์นิภา</v>
          </cell>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AA1075">
            <v>20</v>
          </cell>
          <cell r="AB1075">
            <v>1</v>
          </cell>
          <cell r="AC1075">
            <v>2565</v>
          </cell>
          <cell r="BL1075" t="str">
            <v>นางสาวคำแพง พื้นชัยภูมิ</v>
          </cell>
          <cell r="BM1075">
            <v>883264010096</v>
          </cell>
          <cell r="BU1075" t="str">
            <v>จันทร์นิภา</v>
          </cell>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AA1076">
            <v>2</v>
          </cell>
          <cell r="AB1076">
            <v>3</v>
          </cell>
          <cell r="AC1076">
            <v>2565</v>
          </cell>
          <cell r="BL1076" t="str">
            <v>นางวิไล ศิริแปง</v>
          </cell>
          <cell r="BM1076">
            <v>883264010090</v>
          </cell>
          <cell r="BU1076" t="str">
            <v>จันทร์นิภา</v>
          </cell>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AA1077">
            <v>2</v>
          </cell>
          <cell r="AB1077">
            <v>3</v>
          </cell>
          <cell r="AC1077">
            <v>2565</v>
          </cell>
          <cell r="BL1077" t="str">
            <v>นางสาวนารีรัตน์ ดาวสนั่น</v>
          </cell>
          <cell r="BM1077">
            <v>883164010441</v>
          </cell>
          <cell r="BU1077" t="str">
            <v>จันทร์นิภา</v>
          </cell>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BL1078" t="str">
            <v>นางสาวภัทรนิษฐ์ สุภาลม</v>
          </cell>
          <cell r="BM1078">
            <v>883161010049</v>
          </cell>
          <cell r="BU1078" t="str">
            <v>จันทร์นิภา</v>
          </cell>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BL1079" t="str">
            <v>นางสาวสุภาภรณ์  ปะมาละ</v>
          </cell>
          <cell r="BM1079">
            <v>883162012658</v>
          </cell>
          <cell r="BU1079" t="str">
            <v>จันทร์นิภา</v>
          </cell>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BL1080" t="str">
            <v>นายสิทธิชัย อัศวอารักษ์</v>
          </cell>
          <cell r="BM1080">
            <v>823560010375</v>
          </cell>
          <cell r="BU1080" t="str">
            <v>จันทร์นิภา</v>
          </cell>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S1081" t="str">
            <v>แขวงลำปาง</v>
          </cell>
          <cell r="T1081" t="str">
            <v>ผบE484</v>
          </cell>
          <cell r="U1081">
            <v>2565</v>
          </cell>
          <cell r="V1081" t="str">
            <v>ผบE1023</v>
          </cell>
          <cell r="W1081">
            <v>2565</v>
          </cell>
          <cell r="X1081">
            <v>15</v>
          </cell>
          <cell r="Y1081">
            <v>3</v>
          </cell>
          <cell r="Z1081">
            <v>2565</v>
          </cell>
          <cell r="BL1081" t="str">
            <v>นายวิชญ์สิทธิ์ คันธะเรศย์</v>
          </cell>
          <cell r="BM1081">
            <v>883162012062</v>
          </cell>
          <cell r="BU1081" t="str">
            <v>จันทร์นิภา</v>
          </cell>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AA1082">
            <v>31</v>
          </cell>
          <cell r="AB1082">
            <v>5</v>
          </cell>
          <cell r="AC1082">
            <v>2565</v>
          </cell>
          <cell r="BL1082" t="str">
            <v>นางอัมพวัน เอี่ยมสะอาด</v>
          </cell>
          <cell r="BM1082">
            <v>883262012345</v>
          </cell>
          <cell r="BU1082" t="str">
            <v>จันทร์นิภา</v>
          </cell>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AA1083">
            <v>14</v>
          </cell>
          <cell r="AB1083">
            <v>3</v>
          </cell>
          <cell r="AC1083">
            <v>2565</v>
          </cell>
          <cell r="BL1083" t="str">
            <v>นายฤทธิศักดิ์ โซติเลิศสกุล</v>
          </cell>
          <cell r="BM1083">
            <v>888164010341</v>
          </cell>
          <cell r="BU1083" t="str">
            <v>จันทร์นิภา</v>
          </cell>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AA1084">
            <v>22</v>
          </cell>
          <cell r="AB1084">
            <v>2</v>
          </cell>
          <cell r="AC1084">
            <v>2565</v>
          </cell>
          <cell r="BL1084" t="str">
            <v>นายสุทัศน์ กะรัตน์</v>
          </cell>
          <cell r="BM1084">
            <v>8881640120343</v>
          </cell>
          <cell r="BU1084" t="str">
            <v>จันทร์นิภา</v>
          </cell>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AA1085">
            <v>22</v>
          </cell>
          <cell r="AB1085">
            <v>2</v>
          </cell>
          <cell r="AC1085">
            <v>2565</v>
          </cell>
          <cell r="BL1085" t="str">
            <v>นางจันหอม ก๋องตา</v>
          </cell>
          <cell r="BM1085">
            <v>888164010452</v>
          </cell>
          <cell r="BU1085" t="str">
            <v>จันทร์นิภา</v>
          </cell>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BL1086" t="str">
            <v>นายสงัด ภูเวียงจันทร์</v>
          </cell>
          <cell r="BM1086">
            <v>888164010482</v>
          </cell>
          <cell r="BU1086" t="str">
            <v>จันทร์นิภา</v>
          </cell>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AA1087">
            <v>22</v>
          </cell>
          <cell r="AB1087">
            <v>2</v>
          </cell>
          <cell r="AC1087">
            <v>2565</v>
          </cell>
          <cell r="BL1087" t="str">
            <v>นางสาวอรัญญา นำปุ๊ด</v>
          </cell>
          <cell r="BM1087">
            <v>883262011624</v>
          </cell>
          <cell r="BU1087" t="str">
            <v>จันทร์นิภา</v>
          </cell>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AA1088">
            <v>31</v>
          </cell>
          <cell r="AB1088">
            <v>3</v>
          </cell>
          <cell r="AC1088">
            <v>2565</v>
          </cell>
          <cell r="BL1088" t="str">
            <v>นางแดง  โมกศิริ</v>
          </cell>
          <cell r="BM1088">
            <v>883265010057</v>
          </cell>
          <cell r="BU1088" t="str">
            <v>จันทร์นิภา</v>
          </cell>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AA1089">
            <v>24</v>
          </cell>
          <cell r="AB1089">
            <v>1</v>
          </cell>
          <cell r="AC1089">
            <v>2565</v>
          </cell>
          <cell r="BL1089" t="str">
            <v>นายวีระเทพ หอมดอกพลอย</v>
          </cell>
          <cell r="BM1089">
            <v>883264010387</v>
          </cell>
          <cell r="BU1089" t="str">
            <v>จันทร์นิภา</v>
          </cell>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AA1090">
            <v>18</v>
          </cell>
          <cell r="AB1090">
            <v>7</v>
          </cell>
          <cell r="AC1090">
            <v>2565</v>
          </cell>
          <cell r="BL1090" t="str">
            <v>นางบังอร จิตเมตตา</v>
          </cell>
          <cell r="BM1090">
            <v>883265010230</v>
          </cell>
          <cell r="BU1090" t="str">
            <v>จันทร์นิภา</v>
          </cell>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AA1091">
            <v>19</v>
          </cell>
          <cell r="AB1091">
            <v>1</v>
          </cell>
          <cell r="AC1091">
            <v>2565</v>
          </cell>
          <cell r="BL1091" t="str">
            <v>นางปราณี ดวงแดง</v>
          </cell>
          <cell r="BM1091">
            <v>823658010215</v>
          </cell>
          <cell r="BU1091" t="str">
            <v>จันทร์นิภา</v>
          </cell>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BL1092" t="str">
            <v>นางบัวคำ โขงทอง</v>
          </cell>
          <cell r="BM1092">
            <v>883162012145</v>
          </cell>
          <cell r="BU1092" t="str">
            <v>จันทร์นิภา</v>
          </cell>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AA1093">
            <v>7</v>
          </cell>
          <cell r="AB1093">
            <v>6</v>
          </cell>
          <cell r="AC1093">
            <v>2564</v>
          </cell>
          <cell r="AJ1093">
            <v>28</v>
          </cell>
          <cell r="AK1093">
            <v>9</v>
          </cell>
          <cell r="AL1093">
            <v>2564</v>
          </cell>
          <cell r="AM1093" t="str">
            <v>โฉนด</v>
          </cell>
          <cell r="AN1093">
            <v>26757</v>
          </cell>
          <cell r="AO1093" t="str">
            <v>แม่ปั๋ง</v>
          </cell>
          <cell r="AP1093" t="str">
            <v>พร้าว</v>
          </cell>
          <cell r="AQ1093" t="str">
            <v>เชียงใหม่</v>
          </cell>
          <cell r="BB1093" t="str">
            <v>ยึดทรัพย์สำนักงานอื่นฟ้อง (คำสั่ง 19/8/2565)</v>
          </cell>
          <cell r="BL1093" t="str">
            <v>นางสาวเดียอาน่า นิยมเดชา</v>
          </cell>
          <cell r="BM1093">
            <v>0</v>
          </cell>
          <cell r="BU1093" t="str">
            <v>ศรัญญู (ยึด)</v>
          </cell>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AA1094">
            <v>7</v>
          </cell>
          <cell r="AB1094">
            <v>8</v>
          </cell>
          <cell r="AC1094">
            <v>2558</v>
          </cell>
          <cell r="BL1094" t="str">
            <v>นางศิริประภา โถนาค</v>
          </cell>
          <cell r="BM1094">
            <v>823859010385</v>
          </cell>
          <cell r="BU1094" t="str">
            <v>จันทร์นิภา</v>
          </cell>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AA1095">
            <v>16</v>
          </cell>
          <cell r="AB1095">
            <v>1</v>
          </cell>
          <cell r="AC1095">
            <v>2560</v>
          </cell>
          <cell r="BL1095" t="str">
            <v>นางสาวธัญชนก นิยมพงษ์</v>
          </cell>
          <cell r="BM1095">
            <v>823859010537</v>
          </cell>
          <cell r="BU1095" t="str">
            <v>จันทร์นิภา</v>
          </cell>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BL1096" t="str">
            <v>นางพัชรินทร์  ยวงคำ</v>
          </cell>
          <cell r="BM1096">
            <v>823858010006</v>
          </cell>
          <cell r="BU1096" t="str">
            <v>จันทร์นิภา</v>
          </cell>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AA1097">
            <v>22</v>
          </cell>
          <cell r="AB1097">
            <v>4</v>
          </cell>
          <cell r="AC1097">
            <v>2557</v>
          </cell>
          <cell r="BL1097" t="str">
            <v>นางสาวอรทัย ไชยา</v>
          </cell>
          <cell r="BM1097">
            <v>0</v>
          </cell>
          <cell r="BU1097" t="str">
            <v>จันทร์นิภา</v>
          </cell>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AA1098">
            <v>13</v>
          </cell>
          <cell r="AB1098">
            <v>11</v>
          </cell>
          <cell r="AC1098">
            <v>2556</v>
          </cell>
          <cell r="BL1098" t="str">
            <v>นางศิริพร เต๋โจ</v>
          </cell>
          <cell r="BM1098">
            <v>0</v>
          </cell>
          <cell r="BU1098" t="str">
            <v>จันทร์นิภา</v>
          </cell>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BL1099" t="str">
            <v>นายอนุพงศ์ ทำศรี</v>
          </cell>
          <cell r="BM1099">
            <v>0</v>
          </cell>
          <cell r="BU1099" t="str">
            <v>จันทร์นิภา</v>
          </cell>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AA1100">
            <v>13</v>
          </cell>
          <cell r="AB1100">
            <v>11</v>
          </cell>
          <cell r="AC1100">
            <v>2556</v>
          </cell>
          <cell r="BL1100" t="str">
            <v>นายจารึก บุญชุม</v>
          </cell>
          <cell r="BM1100">
            <v>0</v>
          </cell>
          <cell r="BU1100" t="str">
            <v>จันทร์นิภา</v>
          </cell>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AA1101">
            <v>13</v>
          </cell>
          <cell r="AB1101">
            <v>11</v>
          </cell>
          <cell r="AC1101">
            <v>2556</v>
          </cell>
          <cell r="BL1101" t="str">
            <v>นางปรัศนีย์ พนมการ</v>
          </cell>
          <cell r="BM1101">
            <v>0</v>
          </cell>
          <cell r="BU1101" t="str">
            <v>จันทร์นิภา</v>
          </cell>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BL1102" t="str">
            <v>นางอารี วงค์วิชา</v>
          </cell>
          <cell r="BM1102">
            <v>0</v>
          </cell>
          <cell r="BU1102" t="str">
            <v>จันทร์นิภา</v>
          </cell>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AA1103">
            <v>9</v>
          </cell>
          <cell r="AB1103">
            <v>12</v>
          </cell>
          <cell r="AC1103">
            <v>2556</v>
          </cell>
          <cell r="BL1103" t="str">
            <v>นางรพีพันธุ์ ธรรมวาทิตย์</v>
          </cell>
          <cell r="BM1103">
            <v>0</v>
          </cell>
          <cell r="BU1103" t="str">
            <v>จันทร์นิภา</v>
          </cell>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BL1104" t="str">
            <v>นางประสงค์ นิราวรรณ์</v>
          </cell>
          <cell r="BM1104">
            <v>0</v>
          </cell>
          <cell r="BU1104" t="str">
            <v>จันทร์นิภา</v>
          </cell>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AA1105">
            <v>13</v>
          </cell>
          <cell r="AB1105">
            <v>11</v>
          </cell>
          <cell r="AC1105">
            <v>2556</v>
          </cell>
          <cell r="BL1105" t="str">
            <v>นายพิทักษ์ คำวิเศษ</v>
          </cell>
          <cell r="BM1105">
            <v>0</v>
          </cell>
          <cell r="BU1105" t="str">
            <v>จันทร์นิภา</v>
          </cell>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AA1106">
            <v>5</v>
          </cell>
          <cell r="AB1106">
            <v>6</v>
          </cell>
          <cell r="AC1106">
            <v>2556</v>
          </cell>
          <cell r="BL1106" t="str">
            <v>นางเรณู ฟองมณี</v>
          </cell>
          <cell r="BM1106">
            <v>0</v>
          </cell>
          <cell r="BU1106" t="str">
            <v>จันทร์นิภา</v>
          </cell>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BL1107" t="str">
            <v>นางสาววิไลลักษณ์ งามโสภา</v>
          </cell>
          <cell r="BM1107">
            <v>0</v>
          </cell>
          <cell r="BU1107" t="str">
            <v>จันทร์นิภา</v>
          </cell>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BL1108" t="str">
            <v>นางสาวอทิตา ศรีสร้อยแก้ว</v>
          </cell>
          <cell r="BM1108">
            <v>0</v>
          </cell>
          <cell r="BU1108" t="str">
            <v>จันทร์นิภา</v>
          </cell>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AA1109">
            <v>9</v>
          </cell>
          <cell r="AB1109">
            <v>12</v>
          </cell>
          <cell r="AC1109">
            <v>2556</v>
          </cell>
          <cell r="BL1109" t="str">
            <v>นางสาววาริน ถ้วยทอง</v>
          </cell>
          <cell r="BM1109">
            <v>0</v>
          </cell>
          <cell r="BU1109" t="str">
            <v>จันทร์นิภา</v>
          </cell>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AA1110">
            <v>13</v>
          </cell>
          <cell r="AB1110">
            <v>11</v>
          </cell>
          <cell r="AC1110">
            <v>2556</v>
          </cell>
          <cell r="BL1110" t="str">
            <v>นางสาวสุพรรณี วันมา</v>
          </cell>
          <cell r="BM1110">
            <v>0</v>
          </cell>
          <cell r="BU1110" t="str">
            <v>จันทร์นิภา</v>
          </cell>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AA1111">
            <v>13</v>
          </cell>
          <cell r="AB1111">
            <v>11</v>
          </cell>
          <cell r="AC1111">
            <v>2556</v>
          </cell>
          <cell r="BL1111" t="str">
            <v>นายพงศ์พันธุ์ รักเสมอ</v>
          </cell>
          <cell r="BM1111">
            <v>0</v>
          </cell>
          <cell r="BU1111" t="str">
            <v>จันทร์นิภา</v>
          </cell>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AA1112">
            <v>31</v>
          </cell>
          <cell r="AB1112">
            <v>7</v>
          </cell>
          <cell r="AC1112">
            <v>2556</v>
          </cell>
          <cell r="BL1112" t="str">
            <v>นายสุบัน วรบุตร</v>
          </cell>
          <cell r="BM1112">
            <v>0</v>
          </cell>
          <cell r="BU1112" t="str">
            <v>จันทร์นิภา</v>
          </cell>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AA1113">
            <v>13</v>
          </cell>
          <cell r="AB1113">
            <v>11</v>
          </cell>
          <cell r="AC1113">
            <v>25565</v>
          </cell>
          <cell r="BL1113" t="str">
            <v>นางสาวอนงค์ อุปนุม</v>
          </cell>
          <cell r="BM1113">
            <v>0</v>
          </cell>
          <cell r="BU1113" t="str">
            <v>จันทร์นิภา</v>
          </cell>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AA1114">
            <v>21</v>
          </cell>
          <cell r="AB1114">
            <v>8</v>
          </cell>
          <cell r="AC1114">
            <v>2556</v>
          </cell>
          <cell r="BL1114" t="str">
            <v>นางอัมพร ปันด้วง</v>
          </cell>
          <cell r="BM1114">
            <v>0</v>
          </cell>
          <cell r="BU1114" t="str">
            <v>จันทร์นิภา</v>
          </cell>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BL1115" t="str">
            <v>นายเดชธนา พรหมายน</v>
          </cell>
          <cell r="BM1115">
            <v>0</v>
          </cell>
          <cell r="BU1115" t="str">
            <v>จันทร์นิภา</v>
          </cell>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BL1116" t="str">
            <v>นายพันนิคม คำฟู</v>
          </cell>
          <cell r="BM1116">
            <v>0</v>
          </cell>
          <cell r="BU1116" t="str">
            <v>จันทร์นิภา</v>
          </cell>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AA1117">
            <v>13</v>
          </cell>
          <cell r="AB1117">
            <v>11</v>
          </cell>
          <cell r="AC1117">
            <v>2556</v>
          </cell>
          <cell r="BL1117" t="str">
            <v>นางภัทรินญา ฟองจันทร์</v>
          </cell>
          <cell r="BM1117">
            <v>0</v>
          </cell>
          <cell r="BU1117" t="str">
            <v>จันทร์นิภา</v>
          </cell>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AA1118">
            <v>13</v>
          </cell>
          <cell r="AB1118">
            <v>11</v>
          </cell>
          <cell r="AC1118">
            <v>2556</v>
          </cell>
          <cell r="BL1118" t="str">
            <v>นางสุดา ธรรมใจ</v>
          </cell>
          <cell r="BM1118">
            <v>0</v>
          </cell>
          <cell r="BU1118" t="str">
            <v>จันทร์นิภา</v>
          </cell>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S1119" t="str">
            <v>แขวงเชียงใหม่</v>
          </cell>
          <cell r="T1119" t="str">
            <v>ผบ.2632</v>
          </cell>
          <cell r="U1119">
            <v>2563</v>
          </cell>
          <cell r="V1119">
            <v>5079</v>
          </cell>
          <cell r="W1119">
            <v>2563</v>
          </cell>
          <cell r="X1119">
            <v>20</v>
          </cell>
          <cell r="Y1119">
            <v>7</v>
          </cell>
          <cell r="Z1119">
            <v>2563</v>
          </cell>
          <cell r="BL1119" t="str">
            <v>นางสาวดาราพร เจริญสุข</v>
          </cell>
          <cell r="BM1119">
            <v>0</v>
          </cell>
          <cell r="BO1119" t="str">
            <v/>
          </cell>
          <cell r="BP1119">
            <v>8</v>
          </cell>
          <cell r="BQ1119">
            <v>7</v>
          </cell>
          <cell r="BR1119">
            <v>2567</v>
          </cell>
          <cell r="BS1119" t="str">
            <v/>
          </cell>
          <cell r="BT1119" t="str">
            <v/>
          </cell>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AA1120">
            <v>16</v>
          </cell>
          <cell r="AB1120">
            <v>9</v>
          </cell>
          <cell r="AC1120">
            <v>2556</v>
          </cell>
          <cell r="BL1120" t="str">
            <v>ด.ต.จรัญ สรรค์เจริญ</v>
          </cell>
          <cell r="BM1120">
            <v>0</v>
          </cell>
          <cell r="BU1120" t="str">
            <v>จันทร์นิภา</v>
          </cell>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AA1121">
            <v>29</v>
          </cell>
          <cell r="AB1121">
            <v>7</v>
          </cell>
          <cell r="AC1121">
            <v>2556</v>
          </cell>
          <cell r="BL1121" t="str">
            <v>นางรพีพันธุ์ ธรรมวาทิตย์</v>
          </cell>
          <cell r="BM1121">
            <v>0</v>
          </cell>
          <cell r="BU1121" t="str">
            <v>จันทร์นิภา</v>
          </cell>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AA1122">
            <v>29</v>
          </cell>
          <cell r="AB1122">
            <v>7</v>
          </cell>
          <cell r="AC1122">
            <v>2556</v>
          </cell>
          <cell r="BL1122" t="str">
            <v>นายธนโชติไชย จารุบวร</v>
          </cell>
          <cell r="BM1122">
            <v>0</v>
          </cell>
          <cell r="BU1122" t="str">
            <v>จันทร์นิภา</v>
          </cell>
        </row>
        <row r="1123">
          <cell r="B1123">
            <v>1967</v>
          </cell>
          <cell r="C1123">
            <v>1119</v>
          </cell>
          <cell r="D1123">
            <v>1</v>
          </cell>
          <cell r="E1123">
            <v>8</v>
          </cell>
          <cell r="F1123">
            <v>2565</v>
          </cell>
          <cell r="G1123">
            <v>850652002005</v>
          </cell>
          <cell r="H1123" t="str">
            <v>ส.อ.</v>
          </cell>
          <cell r="I1123" t="str">
            <v>วิวัฒน์</v>
          </cell>
          <cell r="J1123" t="str">
            <v>ปิวศิลป์</v>
          </cell>
          <cell r="L1123" t="str">
            <v>เชียงดาว</v>
          </cell>
          <cell r="M1123" t="str">
            <v>เขตเชียงใหม่ 2</v>
          </cell>
          <cell r="N1123">
            <v>8</v>
          </cell>
          <cell r="O1123" t="str">
            <v>สินเชื่อสวัสดิการ</v>
          </cell>
          <cell r="P1123" t="str">
            <v>1.บุคคลค้ำประกัน</v>
          </cell>
          <cell r="S1123" t="str">
            <v>จังหวัดลำพูน</v>
          </cell>
          <cell r="T1123" t="str">
            <v>ผบ.707</v>
          </cell>
          <cell r="U1123">
            <v>2556</v>
          </cell>
          <cell r="V1123" t="str">
            <v>ผบ.784</v>
          </cell>
          <cell r="W1123">
            <v>2556</v>
          </cell>
          <cell r="BL1123" t="str">
            <v>ส.อ.วิวัฒน์ ปิวศิลป์</v>
          </cell>
          <cell r="BM1123">
            <v>0</v>
          </cell>
          <cell r="BU1123" t="str">
            <v>จันทร์นิภา</v>
          </cell>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AA1124">
            <v>16</v>
          </cell>
          <cell r="AB1124">
            <v>12</v>
          </cell>
          <cell r="AC1124">
            <v>2556</v>
          </cell>
          <cell r="BL1124" t="str">
            <v>จ.ส.อ.ธวัช อินต๊ะจอมวงศ์</v>
          </cell>
          <cell r="BM1124">
            <v>0</v>
          </cell>
          <cell r="BU1124" t="str">
            <v>จันทร์นิภา</v>
          </cell>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S1125" t="str">
            <v>จังหวัดมหาสารคาม</v>
          </cell>
          <cell r="T1125" t="str">
            <v>ผบ.378</v>
          </cell>
          <cell r="U1125" t="str">
            <v>2558</v>
          </cell>
          <cell r="BL1125" t="str">
            <v>นางสาวบุญจันทร์ รถไธสงค์</v>
          </cell>
          <cell r="BM1125">
            <v>0</v>
          </cell>
          <cell r="BU1125" t="str">
            <v>จันทร์นิภา</v>
          </cell>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แขวงเชียงใหม่</v>
          </cell>
          <cell r="T1126" t="str">
            <v>ผบ.9469/2558</v>
          </cell>
          <cell r="U1126" t="str">
            <v>2558</v>
          </cell>
          <cell r="BL1126" t="str">
            <v>นายสิทธิชัย   ทองหล่อ</v>
          </cell>
          <cell r="BM1126">
            <v>0</v>
          </cell>
          <cell r="BU1126" t="str">
            <v>จันทร์นิภา</v>
          </cell>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S1127" t="str">
            <v>จังหวัดสุโขทัย</v>
          </cell>
          <cell r="T1127" t="str">
            <v>ผบ.1677/2558</v>
          </cell>
          <cell r="U1127" t="str">
            <v>2558</v>
          </cell>
          <cell r="BL1127" t="str">
            <v>นางสาวน.ส.นิภา   เกตุแก้ว</v>
          </cell>
          <cell r="BM1127">
            <v>0</v>
          </cell>
          <cell r="BU1127" t="str">
            <v>จันทร์นิภา</v>
          </cell>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S1128" t="str">
            <v>แขวงเชียงใหม่</v>
          </cell>
          <cell r="T1128" t="str">
            <v>ผบ.278/2559</v>
          </cell>
          <cell r="U1128" t="str">
            <v>2559</v>
          </cell>
          <cell r="BL1128" t="str">
            <v>นางปุณณมาส   ญาณปรีชาชาญ</v>
          </cell>
          <cell r="BM1128">
            <v>0</v>
          </cell>
          <cell r="BU1128" t="str">
            <v>จันทร์นิภา</v>
          </cell>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S1129" t="str">
            <v>จังหวัดลำพูน</v>
          </cell>
          <cell r="T1129" t="str">
            <v>ผบ.1044</v>
          </cell>
          <cell r="U1129" t="str">
            <v>2559</v>
          </cell>
          <cell r="V1129" t="str">
            <v>ผบ.3189</v>
          </cell>
          <cell r="W1129">
            <v>2559</v>
          </cell>
          <cell r="BL1129" t="str">
            <v>นายคณาพันธุ์  โสมนัส</v>
          </cell>
          <cell r="BM1129">
            <v>0</v>
          </cell>
          <cell r="BU1129" t="str">
            <v>จันทร์นิภา</v>
          </cell>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L1130" t="str">
            <v>บวกครกหลวง</v>
          </cell>
          <cell r="M1130" t="str">
            <v>เชียงใหม่ 3</v>
          </cell>
          <cell r="N1130">
            <v>8</v>
          </cell>
          <cell r="O1130" t="str">
            <v>สินเชื่อพัฒนากลุ่มอาชีพ</v>
          </cell>
          <cell r="P1130" t="str">
            <v>บุคคลค้ำประกัน</v>
          </cell>
          <cell r="S1130" t="str">
            <v>จังหวัดลำปาง</v>
          </cell>
          <cell r="T1130" t="str">
            <v>ผบ.1381</v>
          </cell>
          <cell r="U1130" t="str">
            <v>2559</v>
          </cell>
          <cell r="V1130" t="str">
            <v>ผบ.257</v>
          </cell>
          <cell r="W1130">
            <v>2560</v>
          </cell>
          <cell r="BL1130" t="str">
            <v>นางสุวรรณา   เล็กเจริญสุข</v>
          </cell>
          <cell r="BM1130">
            <v>0</v>
          </cell>
          <cell r="BU1130" t="str">
            <v>จันทร์นิภา</v>
          </cell>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S1131" t="str">
            <v>จังหวัดลำพูน</v>
          </cell>
          <cell r="T1131" t="str">
            <v>ผบ.4619/2559</v>
          </cell>
          <cell r="U1131" t="str">
            <v>2559</v>
          </cell>
          <cell r="BL1131" t="str">
            <v xml:space="preserve">นายมนตรี  โคสิริวิวัฒน์ </v>
          </cell>
          <cell r="BM1131">
            <v>0</v>
          </cell>
          <cell r="BU1131" t="str">
            <v>จันทร์นิภา</v>
          </cell>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S1132" t="str">
            <v>แขวงเชียงใหม่</v>
          </cell>
          <cell r="T1132" t="str">
            <v>ผบ.13913</v>
          </cell>
          <cell r="U1132" t="str">
            <v>2559</v>
          </cell>
          <cell r="V1132" t="str">
            <v>ผบ.984</v>
          </cell>
          <cell r="W1132">
            <v>2560</v>
          </cell>
          <cell r="BL1132" t="str">
            <v xml:space="preserve">นางจันทนา  สอาดล้วน </v>
          </cell>
          <cell r="BM1132">
            <v>0</v>
          </cell>
          <cell r="BU1132" t="str">
            <v>จันทร์นิภา</v>
          </cell>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ผบ.13910</v>
          </cell>
          <cell r="U1133" t="str">
            <v>2559</v>
          </cell>
          <cell r="BL1133" t="str">
            <v xml:space="preserve">นางสาวทรรศนพร  ทองมาลา </v>
          </cell>
          <cell r="BM1133">
            <v>0</v>
          </cell>
          <cell r="BU1133" t="str">
            <v>จันทร์นิภา</v>
          </cell>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S1134" t="str">
            <v>จังหวัดหนองคาย</v>
          </cell>
          <cell r="T1134" t="str">
            <v>ผบ.340/2560</v>
          </cell>
          <cell r="U1134" t="str">
            <v>2560</v>
          </cell>
          <cell r="BL1134" t="str">
            <v>นายประมวล  เวรุวะนารัก</v>
          </cell>
          <cell r="BM1134">
            <v>0</v>
          </cell>
          <cell r="BU1134" t="str">
            <v>จันทร์นิภา</v>
          </cell>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S1135" t="str">
            <v>แขวงเชียงใหม่</v>
          </cell>
          <cell r="T1135" t="str">
            <v>ผบ.639</v>
          </cell>
          <cell r="U1135" t="str">
            <v>2560</v>
          </cell>
          <cell r="BL1135" t="str">
            <v xml:space="preserve">นางสาวแคทริยา  ช่างสกล </v>
          </cell>
          <cell r="BM1135">
            <v>0</v>
          </cell>
          <cell r="BU1135" t="str">
            <v>จันทร์นิภา</v>
          </cell>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ผบ.454</v>
          </cell>
          <cell r="U1136" t="str">
            <v>2560</v>
          </cell>
          <cell r="V1136" t="str">
            <v>ผบ.1894</v>
          </cell>
          <cell r="W1136">
            <v>2560</v>
          </cell>
          <cell r="BL1136" t="str">
            <v xml:space="preserve">นางอนงค์  แสงทอง </v>
          </cell>
          <cell r="BM1136">
            <v>0</v>
          </cell>
          <cell r="BU1136" t="str">
            <v>จันทร์นิภา</v>
          </cell>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ผบ.2727</v>
          </cell>
          <cell r="U1137" t="str">
            <v>2560</v>
          </cell>
          <cell r="BL1137" t="str">
            <v>นางสาวศตพร  สิงห์โต</v>
          </cell>
          <cell r="BM1137">
            <v>0</v>
          </cell>
          <cell r="BU1137" t="str">
            <v>จันทร์นิภา</v>
          </cell>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ผบ.13831</v>
          </cell>
          <cell r="U1138" t="str">
            <v>2559</v>
          </cell>
          <cell r="BL1138" t="str">
            <v>นายจีระศักดิ์  กิริยา</v>
          </cell>
          <cell r="BM1138">
            <v>0</v>
          </cell>
          <cell r="BU1138" t="str">
            <v>จันทร์นิภา</v>
          </cell>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S1139" t="str">
            <v>แขวงทุ่งสง</v>
          </cell>
          <cell r="T1139" t="str">
            <v>ผบ.582</v>
          </cell>
          <cell r="U1139" t="str">
            <v>2560</v>
          </cell>
          <cell r="BL1139" t="str">
            <v xml:space="preserve">นางสาวมณฑิรา  ราชมณี </v>
          </cell>
          <cell r="BM1139">
            <v>0</v>
          </cell>
          <cell r="BU1139" t="str">
            <v>จันทร์นิภา</v>
          </cell>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จังหวัดเชียงราย</v>
          </cell>
          <cell r="T1140" t="str">
            <v>ผบ.354/2560</v>
          </cell>
          <cell r="U1140" t="str">
            <v>2560</v>
          </cell>
          <cell r="BL1140" t="str">
            <v xml:space="preserve">นางสาวเพ็ญพร  อุดมชัยถาวร </v>
          </cell>
          <cell r="BM1140">
            <v>0</v>
          </cell>
          <cell r="BU1140" t="str">
            <v>จันทร์นิภา</v>
          </cell>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S1141" t="str">
            <v>แขวงเชียงใหม่</v>
          </cell>
          <cell r="T1141" t="str">
            <v>ผบ.1117</v>
          </cell>
          <cell r="U1141" t="str">
            <v>2560</v>
          </cell>
          <cell r="BL1141" t="str">
            <v xml:space="preserve">นางลัดดา  นันตา </v>
          </cell>
          <cell r="BM1141">
            <v>0</v>
          </cell>
          <cell r="BU1141" t="str">
            <v>จันทร์นิภา</v>
          </cell>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S1142" t="str">
            <v>จังหวัดแพร่</v>
          </cell>
          <cell r="T1142" t="str">
            <v>ผบ.1765/2562</v>
          </cell>
          <cell r="U1142" t="str">
            <v>2562</v>
          </cell>
          <cell r="BL1142" t="str">
            <v xml:space="preserve">นางสาวรัชนู  คำวัน </v>
          </cell>
          <cell r="BM1142">
            <v>0</v>
          </cell>
          <cell r="BU1142" t="str">
            <v>จันทร์นิภา</v>
          </cell>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S1143" t="str">
            <v>จังหวัดพะเยา</v>
          </cell>
          <cell r="T1143" t="str">
            <v>ผบ.705/2560</v>
          </cell>
          <cell r="U1143" t="str">
            <v>2560</v>
          </cell>
          <cell r="BL1143" t="str">
            <v xml:space="preserve">นายภัคภณ  นันต๊ะลิต </v>
          </cell>
          <cell r="BM1143">
            <v>0</v>
          </cell>
          <cell r="BU1143" t="str">
            <v>จันทร์นิภา</v>
          </cell>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S1144" t="str">
            <v>แขวงเชียงใหม่</v>
          </cell>
          <cell r="T1144" t="str">
            <v>ผบ.4594</v>
          </cell>
          <cell r="U1144" t="str">
            <v>2560</v>
          </cell>
          <cell r="V1144" t="str">
            <v>ผบ.11117</v>
          </cell>
          <cell r="W1144">
            <v>2560</v>
          </cell>
          <cell r="BL1144" t="str">
            <v xml:space="preserve">นางอิ่นแก้ว  สักเสิน </v>
          </cell>
          <cell r="BM1144">
            <v>0</v>
          </cell>
          <cell r="BU1144" t="str">
            <v>จันทร์นิภา</v>
          </cell>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S1145" t="str">
            <v>จังหวัดเชียงใหม่</v>
          </cell>
          <cell r="T1145" t="str">
            <v>ผบ.1560</v>
          </cell>
          <cell r="U1145" t="str">
            <v>2560</v>
          </cell>
          <cell r="V1145" t="str">
            <v>ผบ.2246</v>
          </cell>
          <cell r="W1145">
            <v>2560</v>
          </cell>
          <cell r="BL1145" t="str">
            <v>นางดลฤดี  อูปคำแดง</v>
          </cell>
          <cell r="BM1145">
            <v>0</v>
          </cell>
          <cell r="BU1145" t="str">
            <v>จันทร์นิภา</v>
          </cell>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ผบ.1559/2560</v>
          </cell>
          <cell r="U1146" t="str">
            <v>2560</v>
          </cell>
          <cell r="BL1146" t="str">
            <v>นายจำรัส  ชุมภู</v>
          </cell>
          <cell r="BM1146">
            <v>0</v>
          </cell>
          <cell r="BU1146" t="str">
            <v>จันทร์นิภา</v>
          </cell>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S1147" t="str">
            <v>แขวงเชียงใหม่</v>
          </cell>
          <cell r="T1147" t="str">
            <v>ผบ.11339</v>
          </cell>
          <cell r="U1147" t="str">
            <v>2560</v>
          </cell>
          <cell r="BL1147" t="str">
            <v xml:space="preserve">นางฐิภาพัชญ์  ภาณุพงษ์อนันต์ </v>
          </cell>
          <cell r="BM1147">
            <v>0</v>
          </cell>
          <cell r="BU1147" t="str">
            <v>จันทร์นิภา</v>
          </cell>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ผบ7947</v>
          </cell>
          <cell r="U1148" t="str">
            <v>2561</v>
          </cell>
          <cell r="BL1148" t="str">
            <v>นางภิวารัตน์  ลีลารุ่งระยับ</v>
          </cell>
          <cell r="BM1148">
            <v>0</v>
          </cell>
          <cell r="BU1148" t="str">
            <v>จันทร์นิภา</v>
          </cell>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ผบ.2444</v>
          </cell>
          <cell r="U1149" t="str">
            <v>2562</v>
          </cell>
          <cell r="V1149" t="str">
            <v>ผบ.3079</v>
          </cell>
          <cell r="W1149">
            <v>2562</v>
          </cell>
          <cell r="BL1149" t="str">
            <v>นางสาวเพ็ญนภา  ยานันโต</v>
          </cell>
          <cell r="BM1149">
            <v>0</v>
          </cell>
          <cell r="BU1149" t="str">
            <v>จันทร์นิภา</v>
          </cell>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ผบ.666</v>
          </cell>
          <cell r="U1150" t="str">
            <v>2563</v>
          </cell>
          <cell r="V1150" t="str">
            <v>ผบ.3166</v>
          </cell>
          <cell r="W1150">
            <v>2563</v>
          </cell>
          <cell r="BL1150" t="str">
            <v>นายพฤฒิพงษ์  มงคลเวส</v>
          </cell>
          <cell r="BM1150">
            <v>0</v>
          </cell>
          <cell r="BU1150" t="str">
            <v>จันทร์นิภา</v>
          </cell>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ผบ.3450</v>
          </cell>
          <cell r="U1151" t="str">
            <v>2562</v>
          </cell>
          <cell r="BL1151" t="str">
            <v>นางสาวพิสมัย  ชัยยะ</v>
          </cell>
          <cell r="BM1151">
            <v>0</v>
          </cell>
          <cell r="BU1151" t="str">
            <v>จันทร์นิภา</v>
          </cell>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S1152" t="str">
            <v>แขวงเชียงใหม่</v>
          </cell>
          <cell r="T1152" t="str">
            <v>ผบ.3319</v>
          </cell>
          <cell r="U1152" t="str">
            <v>2562</v>
          </cell>
          <cell r="V1152" t="str">
            <v>ผบ.4452</v>
          </cell>
          <cell r="W1152">
            <v>2562</v>
          </cell>
          <cell r="BL1152" t="str">
            <v>นางสาวนิโลบล  ปิ่นคำ</v>
          </cell>
          <cell r="BM1152">
            <v>0</v>
          </cell>
          <cell r="BU1152" t="str">
            <v>จันทร์นิภา</v>
          </cell>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S1153" t="str">
            <v>แขวงเชียงใหม่</v>
          </cell>
          <cell r="T1153" t="str">
            <v>ผบ.12047</v>
          </cell>
          <cell r="U1153" t="str">
            <v>2561</v>
          </cell>
          <cell r="BL1153" t="str">
            <v>นางสาวรักชนก   กันทะวงค์</v>
          </cell>
          <cell r="BM1153">
            <v>0</v>
          </cell>
          <cell r="BU1153" t="str">
            <v>จันทร์นิภา</v>
          </cell>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ผบ.2449</v>
          </cell>
          <cell r="U1154" t="str">
            <v>2562</v>
          </cell>
          <cell r="BL1154" t="str">
            <v>นางสุรางค์  เสมอใจ</v>
          </cell>
          <cell r="BM1154">
            <v>0</v>
          </cell>
          <cell r="BU1154" t="str">
            <v>จันทร์นิภา</v>
          </cell>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S1155" t="str">
            <v>จังหวัดเชียงใหม่</v>
          </cell>
          <cell r="T1155" t="str">
            <v>ผบ.3219/2561</v>
          </cell>
          <cell r="U1155" t="str">
            <v>2561</v>
          </cell>
          <cell r="BL1155" t="str">
            <v>นางสาวชณัชญ์กรณ์  กมลอมเรศหรือประภาพร ธนกิตติเกษม</v>
          </cell>
          <cell r="BM1155">
            <v>0</v>
          </cell>
          <cell r="BU1155" t="str">
            <v>จันทร์นิภา</v>
          </cell>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S1156" t="str">
            <v>แขวงเชียงราย</v>
          </cell>
          <cell r="T1156" t="str">
            <v>ผบ.3583</v>
          </cell>
          <cell r="U1156" t="str">
            <v>2562</v>
          </cell>
          <cell r="BL1156" t="str">
            <v>นางสาวพรรณเพ็ญ  ขันยา</v>
          </cell>
          <cell r="BM1156">
            <v>0</v>
          </cell>
          <cell r="BU1156" t="str">
            <v>จันทร์นิภา</v>
          </cell>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S1157" t="str">
            <v>แขวงเชียงใหม่</v>
          </cell>
          <cell r="T1157" t="str">
            <v>ผบ.3735</v>
          </cell>
          <cell r="U1157" t="str">
            <v>2562</v>
          </cell>
          <cell r="V1157" t="str">
            <v>ผบ.4486</v>
          </cell>
          <cell r="W1157">
            <v>2562</v>
          </cell>
          <cell r="BL1157" t="str">
            <v>นายกฤษณศักดิ์  สิงห์คำ</v>
          </cell>
          <cell r="BM1157">
            <v>0</v>
          </cell>
          <cell r="BU1157" t="str">
            <v>จันทร์นิภา</v>
          </cell>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ผบ.3738</v>
          </cell>
          <cell r="U1158" t="str">
            <v>2562</v>
          </cell>
          <cell r="BL1158" t="str">
            <v>นายจักรรินทร์  เนตรคำพรหม</v>
          </cell>
          <cell r="BM1158">
            <v>0</v>
          </cell>
          <cell r="BU1158" t="str">
            <v>จันทร์นิภา</v>
          </cell>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ผบ.3732</v>
          </cell>
          <cell r="U1159" t="str">
            <v>2562</v>
          </cell>
          <cell r="V1159" t="str">
            <v>ผบ.4484</v>
          </cell>
          <cell r="W1159">
            <v>2562</v>
          </cell>
          <cell r="BL1159" t="str">
            <v>นายสุวิจักขณ์  ประกอบชีพ</v>
          </cell>
          <cell r="BM1159">
            <v>0</v>
          </cell>
          <cell r="BU1159" t="str">
            <v>จันทร์นิภา</v>
          </cell>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ผบ.3740</v>
          </cell>
          <cell r="U1160" t="str">
            <v>2562</v>
          </cell>
          <cell r="BL1160" t="str">
            <v>นางสาวภัคพิชา  กมลเลิศ</v>
          </cell>
          <cell r="BM1160">
            <v>0</v>
          </cell>
          <cell r="BU1160" t="str">
            <v>จันทร์นิภา</v>
          </cell>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ผบ.3742</v>
          </cell>
          <cell r="U1161" t="str">
            <v>2562</v>
          </cell>
          <cell r="V1161" t="str">
            <v>ผบ.4601</v>
          </cell>
          <cell r="W1161">
            <v>2562</v>
          </cell>
          <cell r="BL1161" t="str">
            <v>นางสาวจิราพา  พินิจกิจ</v>
          </cell>
          <cell r="BM1161">
            <v>0</v>
          </cell>
          <cell r="BU1161" t="str">
            <v>จันทร์นิภา</v>
          </cell>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ผบ.3741</v>
          </cell>
          <cell r="U1162" t="str">
            <v>2562</v>
          </cell>
          <cell r="BL1162" t="str">
            <v>นายอุทัย  เจริญสุข</v>
          </cell>
          <cell r="BM1162">
            <v>0</v>
          </cell>
          <cell r="BU1162" t="str">
            <v>จันทร์นิภา</v>
          </cell>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ผบ.3737</v>
          </cell>
          <cell r="U1163" t="str">
            <v>2562</v>
          </cell>
          <cell r="BL1163" t="str">
            <v>นางสิมาการ  คุณยศยิ่ง</v>
          </cell>
          <cell r="BM1163">
            <v>0</v>
          </cell>
          <cell r="BU1163" t="str">
            <v>จันทร์นิภา</v>
          </cell>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S1164" t="str">
            <v>จังหวัดเชียงใหม่</v>
          </cell>
          <cell r="T1164" t="str">
            <v>ผบ.3528</v>
          </cell>
          <cell r="U1164" t="str">
            <v>2561</v>
          </cell>
          <cell r="BL1164" t="str">
            <v>นายกุลนรีย์  หรือนายณิชชภา  กลั่นเรืองแสง หรืออโนมา</v>
          </cell>
          <cell r="BM1164">
            <v>0</v>
          </cell>
          <cell r="BU1164" t="str">
            <v>จันทร์นิภา</v>
          </cell>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S1165" t="str">
            <v>แขวงเชียงใหม่</v>
          </cell>
          <cell r="T1165" t="str">
            <v>ผบ.12210</v>
          </cell>
          <cell r="U1165" t="str">
            <v>2562</v>
          </cell>
          <cell r="BL1165" t="str">
            <v>นาย ชิงชัย  เหล่าหว้าน</v>
          </cell>
          <cell r="BM1165">
            <v>0</v>
          </cell>
          <cell r="BU1165" t="str">
            <v>จันทร์นิภา</v>
          </cell>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S1166" t="str">
            <v>จังหวัดฉะเชิงเทรา</v>
          </cell>
          <cell r="T1166" t="str">
            <v>ผบ.7726</v>
          </cell>
          <cell r="U1166" t="str">
            <v>2562</v>
          </cell>
          <cell r="BL1166" t="str">
            <v>นางสาวนันทวรรณ์  เทศมาสา</v>
          </cell>
          <cell r="BM1166">
            <v>0</v>
          </cell>
          <cell r="BU1166" t="str">
            <v>จันทร์นิภา</v>
          </cell>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S1167" t="str">
            <v>จังหวัดเชียงใหม่</v>
          </cell>
          <cell r="T1167" t="str">
            <v>ผบ.2571</v>
          </cell>
          <cell r="U1167" t="str">
            <v>2562</v>
          </cell>
          <cell r="BL1167" t="str">
            <v>นางลัดดา  แก้วคำอ้าย</v>
          </cell>
          <cell r="BM1167">
            <v>0</v>
          </cell>
          <cell r="BU1167" t="str">
            <v>จันทร์นิภา</v>
          </cell>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ผบ.2572</v>
          </cell>
          <cell r="U1168" t="str">
            <v>2562</v>
          </cell>
          <cell r="BL1168" t="str">
            <v>นายชัยณรงค์  พวงเรือนแก้ว</v>
          </cell>
          <cell r="BM1168">
            <v>0</v>
          </cell>
          <cell r="BU1168" t="str">
            <v>จันทร์นิภา</v>
          </cell>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BL1169" t="str">
            <v>นางโชติรัตน์ แลมเบิอร์ท</v>
          </cell>
          <cell r="BM1169">
            <v>0</v>
          </cell>
          <cell r="BU1169" t="str">
            <v>จันทร์นิภา</v>
          </cell>
        </row>
        <row r="1170">
          <cell r="B1170">
            <v>2014</v>
          </cell>
          <cell r="C1170">
            <v>1166</v>
          </cell>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S1170" t="str">
            <v>จังหวัดฝาง</v>
          </cell>
          <cell r="T1170" t="str">
            <v>ผบ.622</v>
          </cell>
          <cell r="U1170" t="str">
            <v>2557</v>
          </cell>
          <cell r="V1170" t="str">
            <v>ผบ.760</v>
          </cell>
          <cell r="W1170">
            <v>2557</v>
          </cell>
          <cell r="AA1170">
            <v>21</v>
          </cell>
          <cell r="AB1170">
            <v>10</v>
          </cell>
          <cell r="AC1170">
            <v>2556</v>
          </cell>
          <cell r="BL1170" t="str">
            <v>นายอธิการณ์ คำบุญชู</v>
          </cell>
          <cell r="BM1170">
            <v>0</v>
          </cell>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S1171" t="str">
            <v>แขวงเชียงใหม่</v>
          </cell>
          <cell r="T1171" t="str">
            <v>ผบE3222</v>
          </cell>
          <cell r="U1171" t="str">
            <v>2565</v>
          </cell>
          <cell r="V1171" t="str">
            <v>ผบE5803</v>
          </cell>
          <cell r="W1171">
            <v>2565</v>
          </cell>
          <cell r="X1171">
            <v>15</v>
          </cell>
          <cell r="Y1171">
            <v>8</v>
          </cell>
          <cell r="Z1171">
            <v>2565</v>
          </cell>
          <cell r="BL1171" t="str">
            <v>นางอัมพร แสนใจ</v>
          </cell>
          <cell r="BM1171">
            <v>888165010013</v>
          </cell>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AA1172">
            <v>20</v>
          </cell>
          <cell r="AB1172">
            <v>7</v>
          </cell>
          <cell r="AC1172">
            <v>2563</v>
          </cell>
          <cell r="BL1172" t="str">
            <v>นางธัญธิตา หาญมงคล</v>
          </cell>
          <cell r="BM1172">
            <v>823560010169</v>
          </cell>
          <cell r="BU1172" t="str">
            <v>จันทร์นิภา</v>
          </cell>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BL1173" t="str">
            <v>นางสาวดวงพร แจ่มแจ้ง</v>
          </cell>
          <cell r="BM1173">
            <v>823561010660</v>
          </cell>
          <cell r="BU1173" t="str">
            <v>จันทร์นิภา</v>
          </cell>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AA1174">
            <v>27</v>
          </cell>
          <cell r="AB1174">
            <v>6</v>
          </cell>
          <cell r="AC1174">
            <v>2557</v>
          </cell>
          <cell r="BL1174" t="str">
            <v>นายเขมภพ วงค์จี๋</v>
          </cell>
          <cell r="BM1174">
            <v>0</v>
          </cell>
          <cell r="BU1174" t="str">
            <v>จันทร์นิภา</v>
          </cell>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AA1175">
            <v>9</v>
          </cell>
          <cell r="AB1175">
            <v>11</v>
          </cell>
          <cell r="AC1175">
            <v>2564</v>
          </cell>
          <cell r="BL1175" t="str">
            <v>นางวิลัยลักษณ์ คำฟอง</v>
          </cell>
          <cell r="BM1175">
            <v>823560010444</v>
          </cell>
          <cell r="BU1175" t="str">
            <v>จันทร์นิภา</v>
          </cell>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BL1176" t="str">
            <v>นาวสาวสุมาลี ดาวเงิน</v>
          </cell>
          <cell r="BM1176">
            <v>883264010091</v>
          </cell>
          <cell r="BU1176" t="str">
            <v>จันทร์นิภา</v>
          </cell>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BL1177" t="str">
            <v>นางสาวเครือวัลย์ อุ่นใจ</v>
          </cell>
          <cell r="BM1177">
            <v>888164010345</v>
          </cell>
          <cell r="BU1177" t="str">
            <v>จันทร์นิภา</v>
          </cell>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AA1178">
            <v>23</v>
          </cell>
          <cell r="AB1178">
            <v>5</v>
          </cell>
          <cell r="AC1178">
            <v>2565</v>
          </cell>
          <cell r="BL1178" t="str">
            <v>นายอหนึ่ง พรมจา</v>
          </cell>
          <cell r="BM1178">
            <v>888164010345</v>
          </cell>
          <cell r="BU1178" t="str">
            <v>จันทร์นิภา</v>
          </cell>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BL1179" t="str">
            <v>นายพิสิษฐ์ นรเศรษฐวงศ์</v>
          </cell>
          <cell r="BM1179">
            <v>888164010346</v>
          </cell>
          <cell r="BU1179" t="str">
            <v>จันทร์นิภา</v>
          </cell>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X1180">
            <v>29</v>
          </cell>
          <cell r="Y1180">
            <v>8</v>
          </cell>
          <cell r="Z1180">
            <v>2565</v>
          </cell>
          <cell r="BL1180" t="str">
            <v>นายจิรวัฒน์ สิงห์หอม</v>
          </cell>
          <cell r="BM1180">
            <v>888164010442</v>
          </cell>
          <cell r="BU1180" t="str">
            <v>จันทร์นิภา</v>
          </cell>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AA1181">
            <v>4</v>
          </cell>
          <cell r="AB1181">
            <v>8</v>
          </cell>
          <cell r="AC1181">
            <v>2559</v>
          </cell>
          <cell r="BL1181" t="str">
            <v>นายภานุมาส บุญสม</v>
          </cell>
          <cell r="BM1181">
            <v>0</v>
          </cell>
          <cell r="BU1181" t="str">
            <v>จันทร์นิภา</v>
          </cell>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BL1182" t="str">
            <v>นายชาญชัย คงธนพิสิฐกุล</v>
          </cell>
          <cell r="BM1182">
            <v>883263010848</v>
          </cell>
          <cell r="BU1182" t="str">
            <v>จันทร์นิภา</v>
          </cell>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AA1183">
            <v>20</v>
          </cell>
          <cell r="AB1183">
            <v>1</v>
          </cell>
          <cell r="AC1183">
            <v>2559</v>
          </cell>
          <cell r="BL1183" t="str">
            <v>นางสาวประภัสสร รัตนคีรี</v>
          </cell>
          <cell r="BM1183">
            <v>823658010425</v>
          </cell>
          <cell r="BU1183" t="str">
            <v>จันทร์นิภา</v>
          </cell>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AA1184">
            <v>26</v>
          </cell>
          <cell r="AB1184">
            <v>5</v>
          </cell>
          <cell r="AC1184">
            <v>2562</v>
          </cell>
          <cell r="BL1184" t="str">
            <v>นายยุทธพงศ์  พรหมมั่ง</v>
          </cell>
          <cell r="BM1184">
            <v>883262010462</v>
          </cell>
          <cell r="BU1184" t="str">
            <v>จันทร์นิภา</v>
          </cell>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AA1185">
            <v>18</v>
          </cell>
          <cell r="AB1185">
            <v>12</v>
          </cell>
          <cell r="AC1185">
            <v>2561</v>
          </cell>
          <cell r="BL1185" t="str">
            <v>นางศรุดา ขันตี</v>
          </cell>
          <cell r="BM1185">
            <v>823659010838</v>
          </cell>
          <cell r="BU1185" t="str">
            <v>จันทร์นิภา</v>
          </cell>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BL1186" t="str">
            <v>นายอติเทพ กสิกร</v>
          </cell>
          <cell r="BM1186">
            <v>823658010676</v>
          </cell>
          <cell r="BU1186" t="str">
            <v>จันทร์นิภา</v>
          </cell>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AA1187">
            <v>8</v>
          </cell>
          <cell r="AB1187">
            <v>6</v>
          </cell>
          <cell r="AC1187">
            <v>2562</v>
          </cell>
          <cell r="BL1187" t="str">
            <v>นางฐิติพร ผิวอ่อน</v>
          </cell>
          <cell r="BM1187">
            <v>823860010089</v>
          </cell>
          <cell r="BU1187" t="str">
            <v>จันทร์นิภา</v>
          </cell>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AA1188">
            <v>27</v>
          </cell>
          <cell r="AB1188">
            <v>10</v>
          </cell>
          <cell r="AC1188">
            <v>2563</v>
          </cell>
          <cell r="BL1188" t="str">
            <v>นางรุ่งนภา สมร</v>
          </cell>
          <cell r="BM1188">
            <v>883263011944</v>
          </cell>
          <cell r="BU1188" t="str">
            <v>จันทร์นิภา</v>
          </cell>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BL1189" t="str">
            <v>นางมณเฑียร มนขุนทด</v>
          </cell>
          <cell r="BM1189">
            <v>823661010189</v>
          </cell>
          <cell r="BU1189" t="str">
            <v>จันทร์นิภา</v>
          </cell>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BL1190" t="str">
            <v>นางสาวจิตติมาพร มาปรีดา</v>
          </cell>
          <cell r="BM1190">
            <v>823660010312</v>
          </cell>
          <cell r="BU1190" t="str">
            <v>จันทร์นิภา</v>
          </cell>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AA1191">
            <v>1</v>
          </cell>
          <cell r="AB1191">
            <v>7</v>
          </cell>
          <cell r="AC1191">
            <v>2563</v>
          </cell>
          <cell r="BL1191" t="str">
            <v>นายกิตติชัย กันทะยศ</v>
          </cell>
          <cell r="BM1191">
            <v>883262012592</v>
          </cell>
          <cell r="BU1191" t="str">
            <v>จันทร์นิภา</v>
          </cell>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BL1192" t="str">
            <v>นางศิรินภา ตาคำ</v>
          </cell>
          <cell r="BM1192">
            <v>823658010547</v>
          </cell>
          <cell r="BU1192" t="str">
            <v>จันทร์นิภา</v>
          </cell>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AA1193">
            <v>11</v>
          </cell>
          <cell r="AB1193">
            <v>8</v>
          </cell>
          <cell r="AC1193">
            <v>2563</v>
          </cell>
          <cell r="BL1193" t="str">
            <v>นางอัญญมานี อินเหลา</v>
          </cell>
          <cell r="BM1193">
            <v>883263010688</v>
          </cell>
          <cell r="BU1193" t="str">
            <v>จันทร์นิภา</v>
          </cell>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AA1194">
            <v>1</v>
          </cell>
          <cell r="AB1194">
            <v>7</v>
          </cell>
          <cell r="AC1194">
            <v>2563</v>
          </cell>
          <cell r="BL1194" t="str">
            <v>นายฐิติวัฒน์ ตุวพลางกูร</v>
          </cell>
          <cell r="BM1194">
            <v>883262012555</v>
          </cell>
          <cell r="BU1194" t="str">
            <v>จันทร์นิภา</v>
          </cell>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AA1195">
            <v>20</v>
          </cell>
          <cell r="AB1195">
            <v>2</v>
          </cell>
          <cell r="AC1195">
            <v>2560</v>
          </cell>
          <cell r="BB1195" t="str">
            <v>*สืบทั้ง3คน</v>
          </cell>
          <cell r="BL1195" t="str">
            <v>นายวุฒิชัย แซ่ตั้ง</v>
          </cell>
          <cell r="BM1195">
            <v>0</v>
          </cell>
          <cell r="BU1195" t="str">
            <v>จันทร์นิภา</v>
          </cell>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AA1196">
            <v>27</v>
          </cell>
          <cell r="AB1196">
            <v>2</v>
          </cell>
          <cell r="AC1196">
            <v>2560</v>
          </cell>
          <cell r="BB1196" t="str">
            <v>*ใช้ผลสืบของ 2340 เนื่อจากมีจำเลยคนเดียว</v>
          </cell>
          <cell r="BL1196" t="str">
            <v>นายวุฒิชัย แซ่ตั้ง</v>
          </cell>
          <cell r="BM1196">
            <v>0</v>
          </cell>
          <cell r="BU1196" t="str">
            <v>จันทร์นิภา</v>
          </cell>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AA1197">
            <v>25</v>
          </cell>
          <cell r="AB1197">
            <v>11</v>
          </cell>
          <cell r="AC1197">
            <v>2558</v>
          </cell>
          <cell r="BL1197" t="str">
            <v>จ.ส.ต.พิสิษฎิ์ผล(เยียน) ชุ่มเย็น</v>
          </cell>
          <cell r="BM1197">
            <v>823757010036</v>
          </cell>
          <cell r="BU1197" t="str">
            <v>จันทร์นิภา</v>
          </cell>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D1198">
            <v>28</v>
          </cell>
          <cell r="AE1198">
            <v>11</v>
          </cell>
          <cell r="AF1198">
            <v>2561</v>
          </cell>
          <cell r="AG1198">
            <v>23</v>
          </cell>
          <cell r="AH1198">
            <v>4</v>
          </cell>
          <cell r="AI1198">
            <v>2562</v>
          </cell>
          <cell r="BB1198" t="str">
            <v>สืบทรัพย์ สำนักงานอื่นฟ้อง (คำสั่ง 2/8/2565)</v>
          </cell>
          <cell r="BL1198" t="str">
            <v>นางสาวกรรณิการ์ วงค์ลังการ์</v>
          </cell>
          <cell r="BM1198">
            <v>823561010657</v>
          </cell>
          <cell r="BU1198" t="str">
            <v>วรกมล</v>
          </cell>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BB1199" t="str">
            <v>สืบทรัพย์ (คำสั่ง 5/9/2565)</v>
          </cell>
          <cell r="BL1199" t="str">
            <v>นายนพดล ขาวสวย</v>
          </cell>
          <cell r="BM1199">
            <v>823560011126</v>
          </cell>
          <cell r="BU1199" t="str">
            <v>วรกมล</v>
          </cell>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D1200">
            <v>23</v>
          </cell>
          <cell r="AE1200">
            <v>12</v>
          </cell>
          <cell r="AF1200">
            <v>2558</v>
          </cell>
          <cell r="BB1200" t="str">
            <v>สืบทรัพย์ สำนักงานอื่นฟ้อง (คำสั่ง 7/9/2565)</v>
          </cell>
          <cell r="BL1200" t="str">
            <v>นายวรวิทย์  พุกเข้ม</v>
          </cell>
          <cell r="BM1200">
            <v>883161020001</v>
          </cell>
          <cell r="BU1200" t="str">
            <v>วรกมล</v>
          </cell>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BB1201" t="str">
            <v>สืบทรัพย์ สำนักงานอื่นฟ้อง (คำสั่ง 12/9/2565)</v>
          </cell>
          <cell r="BL1201" t="str">
            <v>นายธเนศวร จินดารัตน์</v>
          </cell>
          <cell r="BM1201">
            <v>823558010508</v>
          </cell>
          <cell r="BU1201" t="str">
            <v>วรกมล</v>
          </cell>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BB1202" t="str">
            <v>สืบทรัพย์ สำนักงานอื่นฟ้อง (คำสั่ง 12/9/2565)</v>
          </cell>
          <cell r="BL1202" t="str">
            <v>นางสาวเนตรนรินทร์ ปินไข</v>
          </cell>
          <cell r="BM1202">
            <v>823558011311</v>
          </cell>
          <cell r="BU1202" t="str">
            <v>วรกมล</v>
          </cell>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BB1203" t="str">
            <v>สืบทรัพย์ สำนักงานอื่นฟ้อง (คำสั่ง 12/9/2565)//รายงานส</v>
          </cell>
          <cell r="BL1203" t="str">
            <v>นายสงคราม บุญปิง</v>
          </cell>
          <cell r="BM1203">
            <v>823558011281</v>
          </cell>
          <cell r="BU1203" t="str">
            <v>วรกมล</v>
          </cell>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BB1204" t="str">
            <v>สืบทรัพย์ (คำสั่ง 7/10/2565)</v>
          </cell>
          <cell r="BL1204" t="str">
            <v>จ.ส.ต.หรือนายทวีชัย พีรพิพัฒน์</v>
          </cell>
          <cell r="BM1204">
            <v>883265010198</v>
          </cell>
          <cell r="BU1204" t="str">
            <v>วรกมล</v>
          </cell>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BB1205" t="str">
            <v>สืบทรัพย์ (คำสั่ง 7/10/2565)</v>
          </cell>
          <cell r="BL1205" t="str">
            <v>นายยอดชัย ตามิ</v>
          </cell>
          <cell r="BM1205">
            <v>883265010222</v>
          </cell>
          <cell r="BU1205" t="str">
            <v>วรกมล</v>
          </cell>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D1206">
            <v>1</v>
          </cell>
          <cell r="AE1206">
            <v>8</v>
          </cell>
          <cell r="AF1206">
            <v>2565</v>
          </cell>
          <cell r="AG1206">
            <v>17</v>
          </cell>
          <cell r="AH1206">
            <v>10</v>
          </cell>
          <cell r="AI1206">
            <v>2565</v>
          </cell>
          <cell r="BB1206" t="str">
            <v>สืบทรัพย์ (คำสั่ง 7/10/2565)</v>
          </cell>
          <cell r="BL1206" t="str">
            <v>นางสาวจุฑามาศ กองเมือง</v>
          </cell>
          <cell r="BM1206">
            <v>883265010354</v>
          </cell>
          <cell r="BU1206" t="str">
            <v>วรกมล</v>
          </cell>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AA1207">
            <v>1</v>
          </cell>
          <cell r="AB1207">
            <v>8</v>
          </cell>
          <cell r="AC1207">
            <v>2565</v>
          </cell>
          <cell r="BB1207" t="str">
            <v>สืบทรัพย์ (คำสั่ง 7/10/2565)</v>
          </cell>
          <cell r="BL1207" t="str">
            <v>นางสาวศศิธร เหมยนาง</v>
          </cell>
          <cell r="BM1207">
            <v>883265010358</v>
          </cell>
          <cell r="BU1207" t="str">
            <v>วรกมล</v>
          </cell>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D1208">
            <v>3</v>
          </cell>
          <cell r="AE1208">
            <v>8</v>
          </cell>
          <cell r="AF1208">
            <v>2565</v>
          </cell>
          <cell r="AG1208">
            <v>31</v>
          </cell>
          <cell r="AH1208">
            <v>10</v>
          </cell>
          <cell r="AI1208">
            <v>2565</v>
          </cell>
          <cell r="BB1208" t="str">
            <v>สืบทรัพย์ (คำสั่ง 7/10/2565)</v>
          </cell>
          <cell r="BL1208" t="str">
            <v>นายณฤการ เพชรญามณี</v>
          </cell>
          <cell r="BM1208">
            <v>883265010390</v>
          </cell>
          <cell r="BU1208" t="str">
            <v>วรกมล</v>
          </cell>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BB1209" t="str">
            <v>สืบทรัพย์ (คำสั่ง 7/10/2565)</v>
          </cell>
          <cell r="BL1209" t="str">
            <v>นางเล็ก คำวินิจ</v>
          </cell>
          <cell r="BM1209">
            <v>883265010388</v>
          </cell>
          <cell r="BU1209" t="str">
            <v>วรกมล</v>
          </cell>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AA1210">
            <v>16</v>
          </cell>
          <cell r="AB1210">
            <v>8</v>
          </cell>
          <cell r="AC1210">
            <v>2565</v>
          </cell>
          <cell r="BB1210" t="str">
            <v>สืบทรัพย์ (คำสั่ง 7/10/2565)</v>
          </cell>
          <cell r="BL1210" t="str">
            <v>นางสุมาลี ดีทอง</v>
          </cell>
          <cell r="BM1210">
            <v>883265010383</v>
          </cell>
          <cell r="BU1210" t="str">
            <v>วรกมล</v>
          </cell>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AA1211">
            <v>2</v>
          </cell>
          <cell r="AB1211">
            <v>8</v>
          </cell>
          <cell r="AC1211">
            <v>2565</v>
          </cell>
          <cell r="BB1211" t="str">
            <v>สืบทรัพย์ (คำสั่ง 7/10/2565)</v>
          </cell>
          <cell r="BL1211" t="str">
            <v>นายจันทร์ทรัพย์ ทีนคร</v>
          </cell>
          <cell r="BM1211">
            <v>883265010382</v>
          </cell>
          <cell r="BU1211" t="str">
            <v>วรกมล</v>
          </cell>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AA1212">
            <v>16</v>
          </cell>
          <cell r="AB1212">
            <v>8</v>
          </cell>
          <cell r="AC1212">
            <v>2565</v>
          </cell>
          <cell r="BB1212" t="str">
            <v>สืบทรัพย์ (คำสั่ง 7/10/2565)</v>
          </cell>
          <cell r="BL1212" t="str">
            <v>นางอำพร พระเจริญ</v>
          </cell>
          <cell r="BM1212">
            <v>883265010389</v>
          </cell>
          <cell r="BU1212" t="str">
            <v>วรกมล</v>
          </cell>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BB1213" t="str">
            <v>สืบทรัพย์ (คำสั่ง 7/10/2565)</v>
          </cell>
          <cell r="BL1213" t="str">
            <v>นายศักดิ์ชัย เมธากวินวงศ์</v>
          </cell>
          <cell r="BM1213">
            <v>883265010386</v>
          </cell>
          <cell r="BU1213" t="str">
            <v>วรกมล</v>
          </cell>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AA1214">
            <v>2</v>
          </cell>
          <cell r="AB1214">
            <v>8</v>
          </cell>
          <cell r="AC1214">
            <v>2565</v>
          </cell>
          <cell r="BB1214" t="str">
            <v>สืบทรัพย์ (คำสั่ง 7/10/2565)</v>
          </cell>
          <cell r="BL1214" t="str">
            <v>นายธนกฤต วงศ์ร้อย</v>
          </cell>
          <cell r="BM1214">
            <v>883265010385</v>
          </cell>
          <cell r="BU1214" t="str">
            <v>วรกมล</v>
          </cell>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AA1215">
            <v>2</v>
          </cell>
          <cell r="AB1215">
            <v>8</v>
          </cell>
          <cell r="AC1215">
            <v>2565</v>
          </cell>
          <cell r="BB1215" t="str">
            <v>สืบทรัพย์ (คำสั่ง 7/10/2565)</v>
          </cell>
          <cell r="BL1215" t="str">
            <v>นางศิริขวัญ ตาวงค์</v>
          </cell>
          <cell r="BM1215">
            <v>883265010394</v>
          </cell>
          <cell r="BU1215" t="str">
            <v>วรกมล</v>
          </cell>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AA1216">
            <v>16</v>
          </cell>
          <cell r="AB1216">
            <v>8</v>
          </cell>
          <cell r="AC1216">
            <v>2565</v>
          </cell>
          <cell r="BB1216" t="str">
            <v>สืบทรัพย์ (คำสั่ง 7/10/2565)</v>
          </cell>
          <cell r="BL1216" t="str">
            <v>นางสาวหรือนางสร้อยสุรีย์ มูลทินหรือบุดดา</v>
          </cell>
          <cell r="BM1216">
            <v>883265010393</v>
          </cell>
          <cell r="BU1216" t="str">
            <v>วรกมล</v>
          </cell>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AA1217">
            <v>27</v>
          </cell>
          <cell r="AB1217">
            <v>8</v>
          </cell>
          <cell r="AC1217">
            <v>2562</v>
          </cell>
          <cell r="BB1217" t="str">
            <v>สืบทรัพย์สำนักงานอื่นฟ้อง (คำสั่ง 10/10/2565)</v>
          </cell>
          <cell r="BL1217" t="str">
            <v>นายณัฐกานต์ คำสุข</v>
          </cell>
          <cell r="BM1217">
            <v>0</v>
          </cell>
          <cell r="BU1217" t="str">
            <v>วรกมล</v>
          </cell>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BB1218" t="str">
            <v>สืบทรัพย์ (คำสั่ง 19/10/2565)</v>
          </cell>
          <cell r="BL1218" t="str">
            <v>นางกัญญารัตน์ กาบศรี</v>
          </cell>
          <cell r="BM1218">
            <v>883163010407</v>
          </cell>
          <cell r="BU1218" t="str">
            <v>วรกมล</v>
          </cell>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Q1219">
            <v>1654252.67</v>
          </cell>
          <cell r="R1219">
            <v>199029.57</v>
          </cell>
          <cell r="S1219" t="str">
            <v>จังหวัดเชียงใหม่</v>
          </cell>
          <cell r="T1219" t="str">
            <v>ผบ.13640</v>
          </cell>
          <cell r="U1219">
            <v>2563</v>
          </cell>
          <cell r="V1219" t="str">
            <v>ผบ.1337</v>
          </cell>
          <cell r="W1219">
            <v>2563</v>
          </cell>
          <cell r="AA1219">
            <v>10</v>
          </cell>
          <cell r="AB1219">
            <v>3</v>
          </cell>
          <cell r="AC1219">
            <v>2563</v>
          </cell>
          <cell r="BB1219" t="str">
            <v>สืบทรัพย์สำนักงานอื่นฟ้อง (คำสั่ง 25/10/2565)</v>
          </cell>
          <cell r="BL1219" t="str">
            <v>นายนัทธพงศ์  นิ่มไพโรจน์</v>
          </cell>
          <cell r="BM1219">
            <v>0</v>
          </cell>
          <cell r="BU1219" t="str">
            <v>วรกมล</v>
          </cell>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BB1220" t="str">
            <v>สืบทรัพย์สำนักงานอื่นฟ้อง (คำสั่ง 25/10/2565)</v>
          </cell>
          <cell r="BL1220" t="str">
            <v>นางสาวบุญมี คำจันทร์</v>
          </cell>
          <cell r="BM1220">
            <v>0</v>
          </cell>
          <cell r="BU1220" t="str">
            <v>วรกมล</v>
          </cell>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D1221">
            <v>20</v>
          </cell>
          <cell r="AE1221">
            <v>9</v>
          </cell>
          <cell r="AF1221">
            <v>2559</v>
          </cell>
          <cell r="AG1221">
            <v>6</v>
          </cell>
          <cell r="AH1221">
            <v>12</v>
          </cell>
          <cell r="AI1221">
            <v>2559</v>
          </cell>
          <cell r="BB1221" t="str">
            <v>สืบทรัพย์สำนักงานอื่นฟ้อง (คำสั่ง 31/10/2565)</v>
          </cell>
          <cell r="BL1221" t="str">
            <v>นางสาวทิพา ชลาวา</v>
          </cell>
          <cell r="BM1221">
            <v>0</v>
          </cell>
          <cell r="BU1221" t="str">
            <v>วรกมล</v>
          </cell>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AA1222">
            <v>8</v>
          </cell>
          <cell r="AB1222">
            <v>9</v>
          </cell>
          <cell r="AC1222">
            <v>2558</v>
          </cell>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row>
        <row r="1223">
          <cell r="B1223">
            <v>2067</v>
          </cell>
          <cell r="C1223">
            <v>1219</v>
          </cell>
          <cell r="D1223">
            <v>22</v>
          </cell>
          <cell r="E1223">
            <v>11</v>
          </cell>
          <cell r="F1223">
            <v>2565</v>
          </cell>
          <cell r="G1223">
            <v>800036922360</v>
          </cell>
          <cell r="H1223" t="str">
            <v>ชมรมนวดแผนไทยเพื่อสุขภาพ</v>
          </cell>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BB1223" t="str">
            <v>สืบทรัพย์สำนักงานอื่นฟ้อง (คำสั่ง 2/12/2565)//กำลังดำเนินการสืบทรัพย์</v>
          </cell>
          <cell r="BL1223" t="str">
            <v xml:space="preserve">ชมรมนวดแผนไทยเพื่อสุขภาพ </v>
          </cell>
          <cell r="BM1223">
            <v>883161010248</v>
          </cell>
          <cell r="BU1223" t="str">
            <v>วรกมล</v>
          </cell>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AA1224">
            <v>14</v>
          </cell>
          <cell r="AB1224">
            <v>2</v>
          </cell>
          <cell r="AC1224">
            <v>2565</v>
          </cell>
          <cell r="BB1224" t="str">
            <v>สืบทรัพย์สำนักงานอื่นฟ้อง (คำสั่ง 2/12/2565)//กำลังดำเนินการสืบทรัพย์</v>
          </cell>
          <cell r="BL1224" t="str">
            <v>นางสาวเขมมิศรา ปินใจ</v>
          </cell>
          <cell r="BM1224">
            <v>883163011693</v>
          </cell>
          <cell r="BU1224" t="str">
            <v>วรกมล</v>
          </cell>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D1225">
            <v>8</v>
          </cell>
          <cell r="AE1225">
            <v>7</v>
          </cell>
          <cell r="AF1225">
            <v>2558</v>
          </cell>
          <cell r="AG1225">
            <v>6</v>
          </cell>
          <cell r="AH1225">
            <v>10</v>
          </cell>
          <cell r="AI1225">
            <v>2558</v>
          </cell>
          <cell r="BB1225" t="str">
            <v>สืบทรัพย์สำนักงานอื่นฟ้อง (คำสั่ง 2/12/2565)//กำลังดำเนินการสืบทรัพย์</v>
          </cell>
          <cell r="BL1225" t="str">
            <v>พ.อ.อ.สุเทพ เนียมศรี</v>
          </cell>
          <cell r="BM1225">
            <v>823661010264</v>
          </cell>
          <cell r="BU1225" t="str">
            <v>วรกมล</v>
          </cell>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D1226">
            <v>7</v>
          </cell>
          <cell r="AE1226">
            <v>1</v>
          </cell>
          <cell r="AF1226">
            <v>2565</v>
          </cell>
          <cell r="AG1226">
            <v>2</v>
          </cell>
          <cell r="AH1226">
            <v>6</v>
          </cell>
          <cell r="AI1226">
            <v>2565</v>
          </cell>
          <cell r="BB1226" t="str">
            <v>สืบทรัพย์สำนักงานอื่นฟ้อง (คำสั่ง 2/12/2565)//กำลังดำเนินการสืบทรัพย์</v>
          </cell>
          <cell r="BL1226" t="str">
            <v>นายธันวา คัมภีระ</v>
          </cell>
          <cell r="BM1226">
            <v>883264010063</v>
          </cell>
          <cell r="BU1226" t="str">
            <v>วรกมล</v>
          </cell>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BB1227" t="str">
            <v>สืบทรัพย์สำนักงานอื่นฟ้อง (คำสั่ง 2/12/2565)//กำลังดำเนินการสืบทรัพย์</v>
          </cell>
          <cell r="BL1227" t="str">
            <v>นายศุกลวัฒน์ เป็งดาหลวง</v>
          </cell>
          <cell r="BM1227">
            <v>883265010384</v>
          </cell>
          <cell r="BU1227" t="str">
            <v>วรกมล</v>
          </cell>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BB1228" t="str">
            <v>สืบทรัพย์สำนักงานอื่นฟ้อง (คำสั่ง 2/12/2565)//กำลังดำเนินการสืบทรัพย์</v>
          </cell>
          <cell r="BL1228" t="str">
            <v>นายขจรพงศ์ สุภาเสา</v>
          </cell>
          <cell r="BM1228">
            <v>883265010310</v>
          </cell>
          <cell r="BU1228" t="str">
            <v>วรกมล</v>
          </cell>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S1229" t="str">
            <v>แขวงเชียงใหม่</v>
          </cell>
          <cell r="T1229" t="str">
            <v>ผบ.14271</v>
          </cell>
          <cell r="U1229">
            <v>2561</v>
          </cell>
          <cell r="V1229" t="str">
            <v>ผบ.2378</v>
          </cell>
          <cell r="W1229">
            <v>2562</v>
          </cell>
          <cell r="AA1229">
            <v>9</v>
          </cell>
          <cell r="AB1229">
            <v>4</v>
          </cell>
          <cell r="AC1229">
            <v>2562</v>
          </cell>
          <cell r="BB1229" t="str">
            <v>ยึดทรัพย์</v>
          </cell>
          <cell r="BL1229" t="str">
            <v>นางสาวปภัทสุวดี ยศบุญเรือง</v>
          </cell>
          <cell r="BM1229">
            <v>0</v>
          </cell>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BB1230" t="str">
            <v>สืบทรัพย์สำนักงานอื่นฟ้อง (คำสั่ง 2/12/2565)//กำลังดำเนินการสืบทรัพย์</v>
          </cell>
          <cell r="BL1230" t="str">
            <v>นางสาวศิริพร หล้าจ้อน</v>
          </cell>
          <cell r="BM1230">
            <v>823658010143</v>
          </cell>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BB1231" t="str">
            <v>สืบทรัพย์สำนักงานอื่นฟ้อง (คำสั่ง 2/12/2565)//กำลังดำเนินการสืบทรัพย์</v>
          </cell>
          <cell r="BL1231" t="str">
            <v>นางสาวพรรณี บังวรรณ</v>
          </cell>
          <cell r="BM1231">
            <v>823658010089</v>
          </cell>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AA1232">
            <v>24</v>
          </cell>
          <cell r="AB1232">
            <v>11</v>
          </cell>
          <cell r="AC1232">
            <v>2558</v>
          </cell>
          <cell r="BB1232" t="str">
            <v>สืบทรัพย์สำนักงานอื่นฟ้อง (คำสั่ง 2/12/2565)//กำลังดำเนินการสืบทรัพย์</v>
          </cell>
          <cell r="BL1232" t="str">
            <v>นางสาวนริสา จันต๊ะรังษี</v>
          </cell>
          <cell r="BM1232">
            <v>823658010251</v>
          </cell>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D1233">
            <v>3</v>
          </cell>
          <cell r="AE1233">
            <v>6</v>
          </cell>
          <cell r="AF1233">
            <v>2558</v>
          </cell>
          <cell r="AG1233">
            <v>14</v>
          </cell>
          <cell r="AH1233">
            <v>6</v>
          </cell>
          <cell r="AI1233">
            <v>2560</v>
          </cell>
          <cell r="BB1233" t="str">
            <v>สืบทรัพย์สำนักงานอื่นฟ้อง (คำสั่ง 2/12/2565)//กำลังดำเนินการสืบทรัพย์</v>
          </cell>
          <cell r="BL1233" t="str">
            <v>นางสาวสุกัญญาหรือกนกพร ขันเป็ง</v>
          </cell>
          <cell r="BM1233">
            <v>823658010073</v>
          </cell>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AA1234">
            <v>14</v>
          </cell>
          <cell r="AB1234">
            <v>12</v>
          </cell>
          <cell r="AC1234">
            <v>2558</v>
          </cell>
          <cell r="BB1234" t="str">
            <v>สืบทรัพย์สำนักงานอื่นฟ้อง (คำสั่ง 2/12/2565)//กำลังดำเนินการสืบทรัพย์</v>
          </cell>
          <cell r="BL1234" t="str">
            <v>นางสาววารี ท่าเสา</v>
          </cell>
          <cell r="BM1234">
            <v>823658010144</v>
          </cell>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นายไพรวัน ขันคำ</v>
          </cell>
          <cell r="BM1235">
            <v>823658010142</v>
          </cell>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AA1236">
            <v>28</v>
          </cell>
          <cell r="AB1236">
            <v>9</v>
          </cell>
          <cell r="AC1236">
            <v>2558</v>
          </cell>
          <cell r="BB1236" t="str">
            <v>สืบทรัพย์สำนักงานอื่นฟ้อง (คำสั่ง 2/12/2565)//กำลังดำเนินการสืบทรัพย์</v>
          </cell>
          <cell r="BL1236" t="str">
            <v>นางสาวพัชรภรรณ บุญแผ่ผล</v>
          </cell>
          <cell r="BM1236">
            <v>823758010093</v>
          </cell>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BB1237" t="str">
            <v>สืบทรัพย์สำนักงานอื่นฟ้อง (คำสั่ง 15/2/2566)</v>
          </cell>
          <cell r="BL1237" t="str">
            <v>นายสุมาตย์ ดีมา</v>
          </cell>
          <cell r="BM1237">
            <v>888164010001</v>
          </cell>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D1238">
            <v>26</v>
          </cell>
          <cell r="AE1238">
            <v>4</v>
          </cell>
          <cell r="AF1238">
            <v>2559</v>
          </cell>
          <cell r="AG1238">
            <v>2</v>
          </cell>
          <cell r="AH1238">
            <v>11</v>
          </cell>
          <cell r="AI1238">
            <v>2559</v>
          </cell>
          <cell r="BB1238" t="str">
            <v>สืบทรัพย์สำนักงานอื่นฟ้อง (คำสั่ง 2/12/2565)//กำลังดำเนินการสืบทรัพย์</v>
          </cell>
          <cell r="BL1238" t="str">
            <v>นางสาววิภา เมืองมูล</v>
          </cell>
          <cell r="BM1238">
            <v>823658010141</v>
          </cell>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BB1239" t="str">
            <v>สืบทรัพย์สำนักงานอื่นฟ้อง (คำสั่ง 2/12/2565)//กำลังดำเนินการสืบทรัพย์</v>
          </cell>
          <cell r="BL1239" t="str">
            <v>นายสุริยง ชนะพิมพ์</v>
          </cell>
          <cell r="BM1239">
            <v>823658010313</v>
          </cell>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AA1240">
            <v>25</v>
          </cell>
          <cell r="AB1240">
            <v>1</v>
          </cell>
          <cell r="AC1240">
            <v>2559</v>
          </cell>
          <cell r="BB1240" t="str">
            <v>สืบทรัพย์สำนักงานอื่นฟ้อง (คำสั่ง 2/12/2565)//กำลังดำเนินการสืบทรัพย์</v>
          </cell>
          <cell r="BL1240" t="str">
            <v>นางพิกุล อินต๊ะแก้ว</v>
          </cell>
          <cell r="BM1240">
            <v>823658010431</v>
          </cell>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นางนิตยา ใหม่แก้วสุข</v>
          </cell>
          <cell r="BM1241">
            <v>823658010430</v>
          </cell>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D1242">
            <v>1</v>
          </cell>
          <cell r="AE1242">
            <v>8</v>
          </cell>
          <cell r="AF1242">
            <v>2560</v>
          </cell>
          <cell r="AG1242">
            <v>8</v>
          </cell>
          <cell r="AH1242">
            <v>12</v>
          </cell>
          <cell r="AI1242">
            <v>2560</v>
          </cell>
          <cell r="BB1242" t="str">
            <v>สืบทรัพย์สำนักงานอื่นฟ้อง (คำสั่ง 2/12/2565)//กำลังดำเนินการสืบทรัพย์</v>
          </cell>
          <cell r="BL1242" t="str">
            <v>นางสาวชุมพูนุช กาวิโล</v>
          </cell>
          <cell r="BM1242">
            <v>823660010044</v>
          </cell>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AA1243">
            <v>2</v>
          </cell>
          <cell r="AB1243">
            <v>10</v>
          </cell>
          <cell r="AC1243">
            <v>2560</v>
          </cell>
          <cell r="BB1243" t="str">
            <v>สืบทรัพย์สำนักงานอื่นฟ้อง (คำสั่ง 2/12/2565)//กำลังดำเนินการสืบทรัพย์</v>
          </cell>
          <cell r="BL1243" t="str">
            <v>นายสุรพงษ์ จันทร์เป็ง</v>
          </cell>
          <cell r="BM1243">
            <v>823660010053</v>
          </cell>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D1244">
            <v>3</v>
          </cell>
          <cell r="AE1244">
            <v>7</v>
          </cell>
          <cell r="AF1244">
            <v>2561</v>
          </cell>
          <cell r="AG1244">
            <v>28</v>
          </cell>
          <cell r="AH1244">
            <v>2</v>
          </cell>
          <cell r="AI1244">
            <v>2562</v>
          </cell>
          <cell r="BB1244" t="str">
            <v>สืบทรัพย์สำนักงานอื่นฟ้อง (คำสั่ง 2/12/2565)//กำลังดำเนินการสืบทรัพย์</v>
          </cell>
          <cell r="BL1244" t="str">
            <v>นายศักดิ์วรา ลูนแก้ว</v>
          </cell>
          <cell r="BM1244">
            <v>823661010018</v>
          </cell>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D1245">
            <v>2</v>
          </cell>
          <cell r="AE1245">
            <v>7</v>
          </cell>
          <cell r="AF1245">
            <v>2561</v>
          </cell>
          <cell r="AG1245">
            <v>28</v>
          </cell>
          <cell r="AH1245">
            <v>6</v>
          </cell>
          <cell r="AI1245">
            <v>2562</v>
          </cell>
          <cell r="BB1245" t="str">
            <v>สืบทรัพย์สำนักงานอื่นฟ้อง (คำสั่ง 2/12/2565)//กำลังดำเนินการสืบทรัพย์</v>
          </cell>
          <cell r="BL1245" t="str">
            <v>นางสาวอชิรญา สิทธิพรหม</v>
          </cell>
          <cell r="BM1245">
            <v>823661010020</v>
          </cell>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D1246">
            <v>2</v>
          </cell>
          <cell r="AE1246">
            <v>7</v>
          </cell>
          <cell r="AF1246">
            <v>2561</v>
          </cell>
          <cell r="AG1246">
            <v>25</v>
          </cell>
          <cell r="AH1246">
            <v>2</v>
          </cell>
          <cell r="AI1246">
            <v>2562</v>
          </cell>
          <cell r="BB1246" t="str">
            <v>สืบทรัพย์สำนักงานอื่นฟ้อง (คำสั่ง 2/12/2565)//กำลังดำเนินการสืบทรัพย์</v>
          </cell>
          <cell r="BL1246" t="str">
            <v>นางสาวลัดดา ปัสสาโก</v>
          </cell>
          <cell r="BM1246">
            <v>823661010019</v>
          </cell>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D1247">
            <v>4</v>
          </cell>
          <cell r="AE1247">
            <v>6</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นางสาวพรพรรณ เข็มราช</v>
          </cell>
          <cell r="BM1247">
            <v>823661010021</v>
          </cell>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D1248">
            <v>17</v>
          </cell>
          <cell r="AE1248">
            <v>12</v>
          </cell>
          <cell r="AF1248">
            <v>2561</v>
          </cell>
          <cell r="AG1248">
            <v>1</v>
          </cell>
          <cell r="AH1248">
            <v>7</v>
          </cell>
          <cell r="AI1248">
            <v>2562</v>
          </cell>
          <cell r="BB1248" t="str">
            <v>สืบทรัพย์สำนักงานอื่นฟ้อง (คำสั่ง 2/12/2565)//กำลังดำเนินการสืบทรัพย์</v>
          </cell>
          <cell r="BL1248" t="str">
            <v>นางสาวภัทร์พิชชาหรืออรพินท์ วิโสภา</v>
          </cell>
          <cell r="BM1248">
            <v>823661010361</v>
          </cell>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AA1249">
            <v>11</v>
          </cell>
          <cell r="AB1249">
            <v>11</v>
          </cell>
          <cell r="AC1249">
            <v>2562</v>
          </cell>
          <cell r="BB1249" t="str">
            <v>สืบทรัพย์สำนักงานอื่นฟ้อง (คำสั่ง 2/12/2565)//กำลังดำเนินการสืบทรัพย์</v>
          </cell>
          <cell r="BL1249" t="str">
            <v>นางสาวนฤมล จันทร์อิน</v>
          </cell>
          <cell r="BM1249">
            <v>823661010009</v>
          </cell>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AA1250">
            <v>8</v>
          </cell>
          <cell r="AB1250">
            <v>10</v>
          </cell>
          <cell r="AC1250">
            <v>2562</v>
          </cell>
          <cell r="BB1250" t="str">
            <v>สืบทรัพย์สำนักงานอื่นฟ้อง (คำสั่ง 2/12/2565)//กำลังดำเนินการสืบทรัพย์</v>
          </cell>
          <cell r="BL1250" t="str">
            <v>นายศิริภูมิ คำป๊อก</v>
          </cell>
          <cell r="BM1250">
            <v>883262011961</v>
          </cell>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AA1251">
            <v>11</v>
          </cell>
          <cell r="AB1251">
            <v>2</v>
          </cell>
          <cell r="AC1251">
            <v>2562</v>
          </cell>
          <cell r="BB1251" t="str">
            <v>สืบทรัพย์สำนักงานอื่นฟ้อง (คำสั่ง 2/12/2565)//กำลังดำเนินการสืบทรัพย์</v>
          </cell>
          <cell r="BL1251" t="str">
            <v>นางสาวดาวเรือง ปัญญาเรือน</v>
          </cell>
          <cell r="BM1251">
            <v>823661010341</v>
          </cell>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AA1252">
            <v>8</v>
          </cell>
          <cell r="AB1252">
            <v>10</v>
          </cell>
          <cell r="AC1252">
            <v>2562</v>
          </cell>
          <cell r="BB1252" t="str">
            <v>สืบทรัพย์สำนักงานอื่นฟ้อง (คำสั่ง 2/12/2565)//กำลังดำเนินการสืบทรัพย์</v>
          </cell>
          <cell r="BL1252" t="str">
            <v>นางสาวสุกัญญา อิ่มอารมณ์</v>
          </cell>
          <cell r="BM1252">
            <v>823661010364</v>
          </cell>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AA1253">
            <v>7</v>
          </cell>
          <cell r="AB1253">
            <v>9</v>
          </cell>
          <cell r="AC1253">
            <v>2563</v>
          </cell>
          <cell r="BB1253" t="str">
            <v>สืบทรัพย์สำนักงานอื่นฟ้อง (คำสั่ง 2/12/2565)//กำลังดำเนินการสืบทรัพย์</v>
          </cell>
          <cell r="BL1253" t="str">
            <v>นางสุรีรัตน์ สมูลดี</v>
          </cell>
          <cell r="BM1253">
            <v>823660011024</v>
          </cell>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AA1254">
            <v>22</v>
          </cell>
          <cell r="AB1254">
            <v>1</v>
          </cell>
          <cell r="AC1254">
            <v>2562</v>
          </cell>
          <cell r="BB1254" t="str">
            <v>สืบทรัพย์สำนักงานอื่นฟ้อง (คำสั่ง 2/12/2565)//กำลังดำเนินการสืบทรัพย์</v>
          </cell>
          <cell r="BL1254" t="str">
            <v>นายบุญยิ่ง วงค์คม</v>
          </cell>
          <cell r="BM1254">
            <v>823661010332</v>
          </cell>
        </row>
        <row r="1255">
          <cell r="B1255">
            <v>2099</v>
          </cell>
          <cell r="C1255">
            <v>1251</v>
          </cell>
          <cell r="D1255">
            <v>9</v>
          </cell>
          <cell r="E1255">
            <v>12</v>
          </cell>
          <cell r="F1255">
            <v>2565</v>
          </cell>
          <cell r="G1255">
            <v>219543</v>
          </cell>
          <cell r="H1255" t="str">
            <v>กองทุนหมู่บ้านบ้านท่าหัด หมู่ 4</v>
          </cell>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AA1255">
            <v>24</v>
          </cell>
          <cell r="AB1255">
            <v>5</v>
          </cell>
          <cell r="AC1255">
            <v>2565</v>
          </cell>
          <cell r="BB1255" t="str">
            <v>สืบทรัพย์ (คำสั่ง 9/12/2565)//กำลังดำเนินการสืบทรัพย์</v>
          </cell>
          <cell r="BL1255" t="str">
            <v xml:space="preserve">กองทุนหมู่บ้านบ้านท่าหัด หมู่ 4 </v>
          </cell>
          <cell r="BM1255">
            <v>0</v>
          </cell>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AA1256">
            <v>31</v>
          </cell>
          <cell r="AB1256">
            <v>8</v>
          </cell>
          <cell r="AC1256">
            <v>2558</v>
          </cell>
          <cell r="BB1256" t="str">
            <v>สืบทรัพย์สำนักงานอื่นฟ้อง (คำสั่ง 14/12/2565)สืบด่วน//กำลังดำเนินการสืบทรัพย์</v>
          </cell>
          <cell r="BL1256" t="str">
            <v>นายมังกร เล้าประชา</v>
          </cell>
          <cell r="BM1256">
            <v>0</v>
          </cell>
        </row>
        <row r="1257">
          <cell r="B1257">
            <v>2101</v>
          </cell>
          <cell r="C1257">
            <v>1253</v>
          </cell>
          <cell r="D1257">
            <v>14</v>
          </cell>
          <cell r="E1257">
            <v>12</v>
          </cell>
          <cell r="F1257">
            <v>2565</v>
          </cell>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AA1257">
            <v>20</v>
          </cell>
          <cell r="AB1257">
            <v>2</v>
          </cell>
          <cell r="AC1257">
            <v>2560</v>
          </cell>
          <cell r="BB1257" t="str">
            <v>สืบทรัพย์สำนักงานอื่นฟ้อง (คำสั่ง 14/12/2565)//กำลังดำเนินการสืบทรัพย์</v>
          </cell>
          <cell r="BL1257" t="str">
            <v>นางสวงค์ แย้มดี</v>
          </cell>
          <cell r="BM1257">
            <v>0</v>
          </cell>
        </row>
        <row r="1258">
          <cell r="B1258">
            <v>2102</v>
          </cell>
          <cell r="C1258">
            <v>1254</v>
          </cell>
          <cell r="D1258">
            <v>9</v>
          </cell>
          <cell r="E1258">
            <v>1</v>
          </cell>
          <cell r="F1258">
            <v>2566</v>
          </cell>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S1258" t="str">
            <v>จังหวัดฝาง</v>
          </cell>
          <cell r="T1258" t="str">
            <v>ผบ.881</v>
          </cell>
          <cell r="U1258">
            <v>2558</v>
          </cell>
          <cell r="V1258" t="str">
            <v>ผบ.105</v>
          </cell>
          <cell r="W1258">
            <v>2559</v>
          </cell>
          <cell r="AA1258">
            <v>29</v>
          </cell>
          <cell r="AB1258">
            <v>2</v>
          </cell>
          <cell r="AC1258">
            <v>2559</v>
          </cell>
          <cell r="BL1258" t="str">
            <v>นางนฤมล ธรรมสุตร</v>
          </cell>
          <cell r="BM1258">
            <v>0</v>
          </cell>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S1259" t="str">
            <v>แขวงเชียงใหม่</v>
          </cell>
          <cell r="T1259" t="str">
            <v>ผบE872</v>
          </cell>
          <cell r="U1259">
            <v>2563</v>
          </cell>
          <cell r="V1259" t="str">
            <v>ผบE648</v>
          </cell>
          <cell r="W1259">
            <v>2563</v>
          </cell>
          <cell r="X1259">
            <v>31</v>
          </cell>
          <cell r="Y1259">
            <v>8</v>
          </cell>
          <cell r="Z1259">
            <v>2563</v>
          </cell>
          <cell r="AD1259">
            <v>31</v>
          </cell>
          <cell r="AE1259">
            <v>8</v>
          </cell>
          <cell r="AF1259">
            <v>2563</v>
          </cell>
          <cell r="AG1259">
            <v>9</v>
          </cell>
          <cell r="AH1259">
            <v>2</v>
          </cell>
          <cell r="AI1259">
            <v>2564</v>
          </cell>
          <cell r="BB1259" t="str">
            <v>สืบทรัพย์สำนักงานอื่นฟ้อง (คำสั่ง 21/12/2565)</v>
          </cell>
          <cell r="BL1259" t="str">
            <v>นางสาวพิมพ์วลัญซ์ เรือนแก้ว</v>
          </cell>
          <cell r="BM1259">
            <v>0</v>
          </cell>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AA1260">
            <v>6</v>
          </cell>
          <cell r="AB1260">
            <v>12</v>
          </cell>
          <cell r="AC1260">
            <v>2561</v>
          </cell>
          <cell r="BB1260" t="str">
            <v>สืบทรัพย์สำนักงานอื่นฟ้อง (คำสั่ง 6/1/2566)//กำลังดำเนินการสืบทรัพย์</v>
          </cell>
          <cell r="BL1260" t="str">
            <v>นายวีรธิน สุทธวงค์</v>
          </cell>
          <cell r="BM1260">
            <v>0</v>
          </cell>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AA1261">
            <v>17</v>
          </cell>
          <cell r="AB1261">
            <v>10</v>
          </cell>
          <cell r="AC1261">
            <v>2562</v>
          </cell>
          <cell r="BB1261" t="str">
            <v>สืบทรัพย์ (คำสั่ง 5/1/2566)//กำลังดำเนินการสืบทรัพย์</v>
          </cell>
          <cell r="BL1261" t="str">
            <v>นายปุญญพัฒน์   วังนิยม</v>
          </cell>
          <cell r="BM1261">
            <v>0</v>
          </cell>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BL1262" t="str">
            <v>นายสุภาพ นะวะศรี</v>
          </cell>
          <cell r="BM1262">
            <v>0</v>
          </cell>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G1263">
            <v>27</v>
          </cell>
          <cell r="AH1263">
            <v>10</v>
          </cell>
          <cell r="AI1263">
            <v>2565</v>
          </cell>
          <cell r="BB1263" t="str">
            <v>คำสั่งสืบทรัพย์ 25/3/2567</v>
          </cell>
          <cell r="BL1263" t="str">
            <v>นายพงศ์พันธุ์ แก้วสมศรี</v>
          </cell>
          <cell r="BM1263">
            <v>883162012043</v>
          </cell>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S1264" t="str">
            <v>แขวงเชียงใหม่</v>
          </cell>
          <cell r="T1264" t="str">
            <v>ผบ.5115</v>
          </cell>
          <cell r="U1264">
            <v>2556</v>
          </cell>
          <cell r="V1264" t="str">
            <v>ผบ.6530</v>
          </cell>
          <cell r="W1264">
            <v>2556</v>
          </cell>
          <cell r="X1264">
            <v>8</v>
          </cell>
          <cell r="Y1264">
            <v>10</v>
          </cell>
          <cell r="Z1264">
            <v>2556</v>
          </cell>
          <cell r="BL1264" t="str">
            <v>นางสาวรัชนีพร  สัตย์หมั้น</v>
          </cell>
          <cell r="BM1264">
            <v>0</v>
          </cell>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ผบ.7546</v>
          </cell>
          <cell r="U1265">
            <v>2557</v>
          </cell>
          <cell r="BL1265" t="str">
            <v>นายจรัส หมูทา</v>
          </cell>
          <cell r="BM1265">
            <v>823757010230</v>
          </cell>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L1266" t="str">
            <v>บวกครกหลวง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ผบ.13002</v>
          </cell>
          <cell r="U1266">
            <v>2559</v>
          </cell>
          <cell r="V1266" t="str">
            <v>ผบ.228</v>
          </cell>
          <cell r="W1266">
            <v>2560</v>
          </cell>
          <cell r="AA1266">
            <v>23</v>
          </cell>
          <cell r="AB1266">
            <v>1</v>
          </cell>
          <cell r="AC1266">
            <v>2560</v>
          </cell>
          <cell r="BL1266" t="str">
            <v>นายมานพ สุริยะมโน</v>
          </cell>
          <cell r="BM1266">
            <v>823659010667</v>
          </cell>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ผบ.14187</v>
          </cell>
          <cell r="U1267">
            <v>2559</v>
          </cell>
          <cell r="V1267" t="str">
            <v>ผบ.1523</v>
          </cell>
          <cell r="W1267">
            <v>2560</v>
          </cell>
          <cell r="X1267">
            <v>14</v>
          </cell>
          <cell r="Y1267">
            <v>3</v>
          </cell>
          <cell r="Z1267">
            <v>2560</v>
          </cell>
          <cell r="BL1267" t="str">
            <v>นายยุทธนา รุ่งธรรม</v>
          </cell>
          <cell r="BM1267">
            <v>0</v>
          </cell>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ผบ.4277</v>
          </cell>
          <cell r="U1268">
            <v>2561</v>
          </cell>
          <cell r="V1268" t="str">
            <v>ผบ.6684</v>
          </cell>
          <cell r="W1268">
            <v>2561</v>
          </cell>
          <cell r="X1268">
            <v>24</v>
          </cell>
          <cell r="Y1268">
            <v>7</v>
          </cell>
          <cell r="Z1268">
            <v>2561</v>
          </cell>
          <cell r="BL1268" t="str">
            <v>นายถาวร ยอดศิริ</v>
          </cell>
          <cell r="BM1268">
            <v>823761010045</v>
          </cell>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S1269" t="str">
            <v>แขวงเชียงใหม่</v>
          </cell>
          <cell r="T1269" t="str">
            <v>ผบ.1128</v>
          </cell>
          <cell r="U1269">
            <v>2557</v>
          </cell>
          <cell r="V1269" t="str">
            <v>ผบ.2357</v>
          </cell>
          <cell r="W1269">
            <v>2557</v>
          </cell>
          <cell r="AA1269">
            <v>12</v>
          </cell>
          <cell r="AB1269">
            <v>5</v>
          </cell>
          <cell r="AC1269">
            <v>2557</v>
          </cell>
          <cell r="BL1269" t="str">
            <v>นายเฉลิม พรมมา</v>
          </cell>
          <cell r="BM1269">
            <v>883262010263</v>
          </cell>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S1270" t="str">
            <v>แขวงเชียงดาว</v>
          </cell>
          <cell r="T1270" t="str">
            <v>ผบE627</v>
          </cell>
          <cell r="U1270">
            <v>2565</v>
          </cell>
          <cell r="V1270" t="str">
            <v>ผบE727</v>
          </cell>
          <cell r="W1270">
            <v>2565</v>
          </cell>
          <cell r="X1270">
            <v>10</v>
          </cell>
          <cell r="Y1270">
            <v>10</v>
          </cell>
          <cell r="Z1270">
            <v>2565</v>
          </cell>
          <cell r="AD1270">
            <v>10</v>
          </cell>
          <cell r="AE1270">
            <v>10</v>
          </cell>
          <cell r="AF1270">
            <v>2565</v>
          </cell>
          <cell r="AG1270">
            <v>13</v>
          </cell>
          <cell r="AH1270">
            <v>12</v>
          </cell>
          <cell r="AI1270">
            <v>2565</v>
          </cell>
          <cell r="BL1270" t="str">
            <v>นางสาวชุติมณฑน์ เฮงหลี</v>
          </cell>
          <cell r="BM1270">
            <v>883165010120</v>
          </cell>
        </row>
        <row r="1271">
          <cell r="B1271">
            <v>2115</v>
          </cell>
          <cell r="C1271">
            <v>1267</v>
          </cell>
          <cell r="D1271">
            <v>10</v>
          </cell>
          <cell r="E1271">
            <v>2</v>
          </cell>
          <cell r="F1271">
            <v>2566</v>
          </cell>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S1271" t="str">
            <v>แขวงเชียงใหม่</v>
          </cell>
          <cell r="T1271" t="str">
            <v>ผบ.4459</v>
          </cell>
          <cell r="U1271">
            <v>2558</v>
          </cell>
          <cell r="V1271" t="str">
            <v>ผบ4963</v>
          </cell>
          <cell r="W1271">
            <v>2558</v>
          </cell>
          <cell r="X1271">
            <v>10</v>
          </cell>
          <cell r="Y1271">
            <v>8</v>
          </cell>
          <cell r="Z1271">
            <v>2558</v>
          </cell>
          <cell r="BL1271" t="str">
            <v>นางรัชฎาภรณ์ เพ็ชรเปิยม</v>
          </cell>
          <cell r="BM1271">
            <v>0</v>
          </cell>
        </row>
        <row r="1272">
          <cell r="B1272">
            <v>2116</v>
          </cell>
          <cell r="C1272">
            <v>1268</v>
          </cell>
          <cell r="D1272">
            <v>10</v>
          </cell>
          <cell r="E1272">
            <v>2</v>
          </cell>
          <cell r="F1272">
            <v>2566</v>
          </cell>
          <cell r="G1272">
            <v>800055102498</v>
          </cell>
          <cell r="H1272" t="str">
            <v>นางสาว</v>
          </cell>
          <cell r="I1272" t="str">
            <v>ศรัณย์รักษ์หรืออรุณทิพย์</v>
          </cell>
          <cell r="J1272" t="str">
            <v>เจริญสุข</v>
          </cell>
          <cell r="K1272">
            <v>1509900786266</v>
          </cell>
          <cell r="L1272" t="str">
            <v>ประตูช้างเผือก</v>
          </cell>
          <cell r="M1272" t="str">
            <v>เชียงใหม่ 1</v>
          </cell>
          <cell r="N1272">
            <v>8</v>
          </cell>
          <cell r="O1272" t="str">
            <v>สินเชื่อธนาคารประชาชน</v>
          </cell>
          <cell r="P1272" t="str">
            <v>1.บุคคลค้ำประกัน</v>
          </cell>
          <cell r="S1272" t="str">
            <v>จังหวัดแพร่</v>
          </cell>
          <cell r="T1272" t="str">
            <v>ผบ.4114</v>
          </cell>
          <cell r="U1272">
            <v>2562</v>
          </cell>
          <cell r="V1272" t="str">
            <v>ผบ.4741</v>
          </cell>
          <cell r="W1272">
            <v>2562</v>
          </cell>
          <cell r="AA1272">
            <v>18</v>
          </cell>
          <cell r="AB1272">
            <v>11</v>
          </cell>
          <cell r="AC1272">
            <v>2562</v>
          </cell>
          <cell r="BL1272" t="str">
            <v>นางสาวศรัณย์รักษ์หรืออรุณทิพย์ เจริญสุข</v>
          </cell>
          <cell r="BM1272">
            <v>883162010696</v>
          </cell>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S1273" t="str">
            <v>แขวงเชียงใหม่</v>
          </cell>
          <cell r="T1273" t="str">
            <v>ผบ.10099</v>
          </cell>
          <cell r="U1273">
            <v>2562</v>
          </cell>
          <cell r="V1273" t="str">
            <v>ผบ.10567</v>
          </cell>
          <cell r="W1273">
            <v>2562</v>
          </cell>
          <cell r="AA1273">
            <v>15</v>
          </cell>
          <cell r="AB1273">
            <v>10</v>
          </cell>
          <cell r="AC1273">
            <v>2562</v>
          </cell>
          <cell r="BL1273" t="str">
            <v>นายสงกรานต์ เรือนทอง</v>
          </cell>
          <cell r="BM1273">
            <v>0</v>
          </cell>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ผบ.883</v>
          </cell>
          <cell r="U1274">
            <v>2565</v>
          </cell>
          <cell r="V1274" t="str">
            <v>ผบ.1397</v>
          </cell>
          <cell r="W1274">
            <v>2565</v>
          </cell>
          <cell r="X1274">
            <v>29</v>
          </cell>
          <cell r="Y1274">
            <v>8</v>
          </cell>
          <cell r="Z1274">
            <v>2565</v>
          </cell>
          <cell r="AD1274">
            <v>29</v>
          </cell>
          <cell r="AE1274">
            <v>8</v>
          </cell>
          <cell r="AF1274">
            <v>2565</v>
          </cell>
          <cell r="AG1274">
            <v>13</v>
          </cell>
          <cell r="AH1274">
            <v>1</v>
          </cell>
          <cell r="AI1274">
            <v>2566</v>
          </cell>
          <cell r="BL1274" t="str">
            <v>นายบัญชา อิสสระกุล</v>
          </cell>
          <cell r="BM1274">
            <v>883164010350</v>
          </cell>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S1275" t="str">
            <v>จังหวัดแม่สะเรียง</v>
          </cell>
          <cell r="T1275" t="str">
            <v>ผบ.291</v>
          </cell>
          <cell r="U1275">
            <v>2557</v>
          </cell>
          <cell r="V1275" t="str">
            <v>ผบ.2</v>
          </cell>
          <cell r="W1275">
            <v>2558</v>
          </cell>
          <cell r="X1275">
            <v>23</v>
          </cell>
          <cell r="Y1275">
            <v>1</v>
          </cell>
          <cell r="Z1275">
            <v>2558</v>
          </cell>
          <cell r="BL1275" t="str">
            <v>พันตำรวจตรีกิจจา ศรีกันทา</v>
          </cell>
          <cell r="BM1275">
            <v>0</v>
          </cell>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D1276">
            <v>17</v>
          </cell>
          <cell r="AE1276">
            <v>1</v>
          </cell>
          <cell r="AF1276">
            <v>2566</v>
          </cell>
          <cell r="BL1276" t="str">
            <v>นางสาวจุฑามาศ สุดใจ</v>
          </cell>
          <cell r="BM1276">
            <v>883165010266</v>
          </cell>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BL1277" t="str">
            <v>นางสาวอำพร มูลปิน</v>
          </cell>
          <cell r="BM1277">
            <v>883165010263</v>
          </cell>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BL1278" t="str">
            <v>นายเจษฎา สีมา</v>
          </cell>
          <cell r="BM1278">
            <v>883265010635</v>
          </cell>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S1279" t="str">
            <v>จังหวัดฮอด</v>
          </cell>
          <cell r="T1279" t="str">
            <v>ผบ.180</v>
          </cell>
          <cell r="U1279">
            <v>2563</v>
          </cell>
          <cell r="V1279" t="str">
            <v>ผบ.479</v>
          </cell>
          <cell r="W1279">
            <v>2563</v>
          </cell>
          <cell r="X1279">
            <v>22</v>
          </cell>
          <cell r="Y1279">
            <v>6</v>
          </cell>
          <cell r="Z1279">
            <v>2563</v>
          </cell>
          <cell r="BL1279" t="str">
            <v>นางวรรณทนี อ้ายคำ</v>
          </cell>
          <cell r="BM1279">
            <v>0</v>
          </cell>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BB1280" t="str">
            <v>กำลังดำเนินการสืบทรัพย์</v>
          </cell>
          <cell r="BL1280" t="str">
            <v>นายสยุมพร เขื่อนขัน</v>
          </cell>
          <cell r="BM1280">
            <v>883265010429</v>
          </cell>
          <cell r="BU1280" t="str">
            <v>เกศินี</v>
          </cell>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S1281" t="str">
            <v>จังหวัดลำพูน</v>
          </cell>
          <cell r="T1281" t="str">
            <v>ผบ.3281</v>
          </cell>
          <cell r="U1281">
            <v>2558</v>
          </cell>
          <cell r="V1281" t="str">
            <v>ผบ.8138</v>
          </cell>
          <cell r="W1281">
            <v>2559</v>
          </cell>
          <cell r="X1281">
            <v>25</v>
          </cell>
          <cell r="Y1281">
            <v>1</v>
          </cell>
          <cell r="Z1281">
            <v>2559</v>
          </cell>
          <cell r="BB1281" t="str">
            <v>กำลังดำเนินการสืบทรัพย์</v>
          </cell>
          <cell r="BL1281" t="str">
            <v>นายสรายุทธ์ อยู่คง</v>
          </cell>
          <cell r="BM1281">
            <v>823658010221</v>
          </cell>
          <cell r="BU1281" t="str">
            <v>เกศินี</v>
          </cell>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จังหวัดศรีสะเกษ</v>
          </cell>
          <cell r="T1282" t="str">
            <v>ผบ.5923</v>
          </cell>
          <cell r="U1282">
            <v>2558</v>
          </cell>
          <cell r="V1282" t="str">
            <v>ผบ.236</v>
          </cell>
          <cell r="W1282">
            <v>2559</v>
          </cell>
          <cell r="X1282">
            <v>1</v>
          </cell>
          <cell r="Y1282">
            <v>2</v>
          </cell>
          <cell r="Z1282">
            <v>2559</v>
          </cell>
          <cell r="BB1282" t="str">
            <v>กำลังดำเนินการสืบทรัพย์</v>
          </cell>
          <cell r="BL1282" t="str">
            <v>นายสุชัย จันทร์เปรียง</v>
          </cell>
          <cell r="BM1282">
            <v>823658010357</v>
          </cell>
          <cell r="BU1282" t="str">
            <v>เกศินี</v>
          </cell>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AA1283">
            <v>16</v>
          </cell>
          <cell r="AB1283">
            <v>2</v>
          </cell>
          <cell r="AC1283">
            <v>2559</v>
          </cell>
          <cell r="BB1283" t="str">
            <v>กำลังดำเนินการสืบทรัพย์</v>
          </cell>
          <cell r="BL1283" t="str">
            <v>นางสาวศิริพร จะหย่อ</v>
          </cell>
          <cell r="BM1283">
            <v>823658010494</v>
          </cell>
          <cell r="BU1283" t="str">
            <v>เกศินี</v>
          </cell>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BB1284" t="str">
            <v>กำลังดำเนินการสืบทรัพย์</v>
          </cell>
          <cell r="BL1284" t="str">
            <v>นางสาวภรณ์ทิพย์ ศรสวรรค์</v>
          </cell>
          <cell r="BM1284">
            <v>823658010496</v>
          </cell>
          <cell r="BU1284" t="str">
            <v>เกศินี</v>
          </cell>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AA1285">
            <v>20</v>
          </cell>
          <cell r="AB1285">
            <v>4</v>
          </cell>
          <cell r="AC1285">
            <v>2558</v>
          </cell>
          <cell r="BB1285" t="str">
            <v>กำลังดำเนินการสืบทรัพย์</v>
          </cell>
          <cell r="BL1285" t="str">
            <v>นายธนาวุฒิ วงค์ถาติ๊บ</v>
          </cell>
          <cell r="BM1285">
            <v>823658010225</v>
          </cell>
          <cell r="BU1285" t="str">
            <v>เกศินี</v>
          </cell>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BB1286" t="str">
            <v>กำลังดำเนินการสืบทรัพย์</v>
          </cell>
          <cell r="BL1286" t="str">
            <v>นางสาววิไลพร เชื้อลอง</v>
          </cell>
          <cell r="BM1286">
            <v>823658010088</v>
          </cell>
          <cell r="BU1286" t="str">
            <v>เกศินี</v>
          </cell>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BB1287" t="str">
            <v>กำลังดำเนินการสืบทรัพย์</v>
          </cell>
          <cell r="BL1287" t="str">
            <v>นางสาวไพริน ปรางค์มณี</v>
          </cell>
          <cell r="BM1287">
            <v>823658010021</v>
          </cell>
          <cell r="BU1287" t="str">
            <v>เกศินี</v>
          </cell>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AA1288">
            <v>26</v>
          </cell>
          <cell r="AB1288">
            <v>1</v>
          </cell>
          <cell r="AC1288">
            <v>2559</v>
          </cell>
          <cell r="BB1288" t="str">
            <v>กำลังดำเนินการสืบทรัพย์</v>
          </cell>
          <cell r="BL1288" t="str">
            <v>นายอนันท์ ฝั้นสาย</v>
          </cell>
          <cell r="BM1288">
            <v>823658010080</v>
          </cell>
          <cell r="BU1288" t="str">
            <v>เกศินี</v>
          </cell>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AA1289">
            <v>28</v>
          </cell>
          <cell r="AB1289">
            <v>1</v>
          </cell>
          <cell r="AC1289">
            <v>2559</v>
          </cell>
          <cell r="BB1289" t="str">
            <v>กำลังดำเนินการสืบทรัพย์</v>
          </cell>
          <cell r="BL1289" t="str">
            <v>นายสมชาย อินยง</v>
          </cell>
          <cell r="BM1289">
            <v>823658010453</v>
          </cell>
          <cell r="BU1289" t="str">
            <v>เกศินี</v>
          </cell>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BB1290" t="str">
            <v>กำลังดำเนินการสืบทรัพย์</v>
          </cell>
          <cell r="BL1290" t="str">
            <v>นายณัชชนนท์   แก่นใจ</v>
          </cell>
          <cell r="BM1290">
            <v>823757010116</v>
          </cell>
          <cell r="BU1290" t="str">
            <v>เกศินี</v>
          </cell>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AA1291">
            <v>29</v>
          </cell>
          <cell r="AB1291">
            <v>9</v>
          </cell>
          <cell r="AC1291">
            <v>2558</v>
          </cell>
          <cell r="BL1291" t="str">
            <v>นางสาวพันธมาส มาสพันธ์</v>
          </cell>
          <cell r="BM1291">
            <v>823755010434</v>
          </cell>
          <cell r="BU1291" t="str">
            <v>เกศินี</v>
          </cell>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AA1292">
            <v>30</v>
          </cell>
          <cell r="AB1292">
            <v>12</v>
          </cell>
          <cell r="AC1292">
            <v>2558</v>
          </cell>
          <cell r="BL1292" t="str">
            <v>นางอ้อยใจ ชัยพิทยา</v>
          </cell>
          <cell r="BM1292">
            <v>823758010558</v>
          </cell>
          <cell r="BU1292" t="str">
            <v>เกศินี</v>
          </cell>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BL1293" t="str">
            <v>นางสาวสายใจ ไชยวรรณ</v>
          </cell>
          <cell r="BM1293">
            <v>823755010255</v>
          </cell>
          <cell r="BU1293" t="str">
            <v>เกศินี</v>
          </cell>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AA1294">
            <v>18</v>
          </cell>
          <cell r="AB1294">
            <v>5</v>
          </cell>
          <cell r="AC1294">
            <v>2558</v>
          </cell>
          <cell r="BL1294" t="str">
            <v>นางศศิกานต์ ไชยวงค์</v>
          </cell>
          <cell r="BM1294">
            <v>823757010235</v>
          </cell>
          <cell r="BU1294" t="str">
            <v>เกศินี</v>
          </cell>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BL1295" t="str">
            <v>นายสงกรานต์ ชัยชนะ</v>
          </cell>
          <cell r="BM1295">
            <v>823757010267</v>
          </cell>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BL1296" t="str">
            <v>นายชำนิ วิภาคีรี</v>
          </cell>
          <cell r="BM1296">
            <v>823757010259</v>
          </cell>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AA1297">
            <v>20</v>
          </cell>
          <cell r="AB1297">
            <v>4</v>
          </cell>
          <cell r="AC1297">
            <v>2558</v>
          </cell>
          <cell r="BL1297" t="str">
            <v>นายสถาพร จันตาโลก</v>
          </cell>
          <cell r="BM1297">
            <v>823755010329</v>
          </cell>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BL1298" t="str">
            <v>นางก๋องคำ บริวงค์</v>
          </cell>
          <cell r="BM1298">
            <v>0</v>
          </cell>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AA1299">
            <v>16</v>
          </cell>
          <cell r="AB1299">
            <v>8</v>
          </cell>
          <cell r="AC1299">
            <v>2558</v>
          </cell>
          <cell r="BL1299" t="str">
            <v>นางชญาน์นันท์ ชูมา</v>
          </cell>
          <cell r="BM1299">
            <v>823758010102</v>
          </cell>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AA1300">
            <v>18</v>
          </cell>
          <cell r="AB1300">
            <v>11</v>
          </cell>
          <cell r="AC1300">
            <v>2558</v>
          </cell>
          <cell r="BL1300" t="str">
            <v>นายสิทธิพงษ์ อุตุมติง</v>
          </cell>
          <cell r="BM1300">
            <v>823755010405</v>
          </cell>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AA1301">
            <v>18</v>
          </cell>
          <cell r="AB1301">
            <v>11</v>
          </cell>
          <cell r="AC1301">
            <v>2558</v>
          </cell>
          <cell r="BL1301" t="str">
            <v>นายธนกฤต คดคง</v>
          </cell>
          <cell r="BM1301">
            <v>823755010413</v>
          </cell>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AA1302">
            <v>14</v>
          </cell>
          <cell r="AB1302">
            <v>12</v>
          </cell>
          <cell r="AC1302">
            <v>2558</v>
          </cell>
          <cell r="BL1302" t="str">
            <v>นายยุทธศักดิ์ คชฤทธิ์</v>
          </cell>
          <cell r="BM1302">
            <v>823758010423</v>
          </cell>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BL1303" t="str">
            <v>นางสาววรางคณิต ทับทอง</v>
          </cell>
          <cell r="BM1303">
            <v>823758010317</v>
          </cell>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BL1304" t="str">
            <v>นายเชิด จันรไส</v>
          </cell>
          <cell r="BM1304">
            <v>0</v>
          </cell>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AA1305">
            <v>21</v>
          </cell>
          <cell r="AB1305">
            <v>7</v>
          </cell>
          <cell r="AC1305">
            <v>2558</v>
          </cell>
          <cell r="BL1305" t="str">
            <v>นางสาวญาธิดา สุริยา</v>
          </cell>
          <cell r="BM1305">
            <v>823658010024</v>
          </cell>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BL1306" t="str">
            <v>นางสาวอัญชลี ขันทอง</v>
          </cell>
          <cell r="BM1306">
            <v>823658010197</v>
          </cell>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BL1307" t="str">
            <v>นายวิชิตชัย ธนพรพิทักษ์</v>
          </cell>
          <cell r="BM1307">
            <v>823658010004</v>
          </cell>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AA1308">
            <v>7</v>
          </cell>
          <cell r="AB1308">
            <v>3</v>
          </cell>
          <cell r="AC1308">
            <v>2559</v>
          </cell>
          <cell r="BL1308" t="str">
            <v>นายธีระเชษฐ สมณะ</v>
          </cell>
          <cell r="BM1308">
            <v>823658010258</v>
          </cell>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AA1309">
            <v>20</v>
          </cell>
          <cell r="AB1309">
            <v>10</v>
          </cell>
          <cell r="AC1309">
            <v>2558</v>
          </cell>
          <cell r="BL1309" t="str">
            <v>นางสาวศิริพร ปัญญา</v>
          </cell>
          <cell r="BM1309">
            <v>823658010217</v>
          </cell>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BL1310" t="str">
            <v>นายเจษฎา อ่อนปรีดา</v>
          </cell>
          <cell r="BM1310">
            <v>821950007111</v>
          </cell>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AA1311">
            <v>31</v>
          </cell>
          <cell r="AB1311">
            <v>8</v>
          </cell>
          <cell r="AC1311">
            <v>2558</v>
          </cell>
          <cell r="BL1311" t="str">
            <v>นายดนัย ชาวคำเขต</v>
          </cell>
          <cell r="BM1311">
            <v>823658010201</v>
          </cell>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BL1312" t="str">
            <v>นางบัวเขียว ใจติยะ</v>
          </cell>
          <cell r="BM1312">
            <v>823658010660</v>
          </cell>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AA1313">
            <v>22</v>
          </cell>
          <cell r="AB1313">
            <v>3</v>
          </cell>
          <cell r="AC1313">
            <v>2559</v>
          </cell>
          <cell r="BL1313" t="str">
            <v>นายดวงเนตร ธรรมขันแข็ง</v>
          </cell>
          <cell r="BM1313">
            <v>823658010445</v>
          </cell>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BL1314" t="str">
            <v>นายยงยุทธ พรหมมา</v>
          </cell>
          <cell r="BM1314">
            <v>823758010090</v>
          </cell>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BL1315" t="str">
            <v>นางสาวแววดาว มั่นพุ่ม</v>
          </cell>
          <cell r="BM1315">
            <v>823658010222</v>
          </cell>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BL1316" t="str">
            <v>นายประเสริฐ รัตนัง</v>
          </cell>
          <cell r="BM1316">
            <v>823659010305</v>
          </cell>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AA1317">
            <v>25</v>
          </cell>
          <cell r="AB1317">
            <v>4</v>
          </cell>
          <cell r="AC1317">
            <v>2559</v>
          </cell>
          <cell r="BL1317" t="str">
            <v>นางสาวอัจฉรา ธิมา</v>
          </cell>
          <cell r="BM1317">
            <v>823658010460</v>
          </cell>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AA1318">
            <v>25</v>
          </cell>
          <cell r="AB1318">
            <v>4</v>
          </cell>
          <cell r="AC1318">
            <v>2559</v>
          </cell>
          <cell r="BL1318" t="str">
            <v>นางเย็นฤดี มือกุศล</v>
          </cell>
          <cell r="BM1318">
            <v>823658010456</v>
          </cell>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BL1319" t="str">
            <v>นางสาวสาวิณี ประจำเมือง</v>
          </cell>
          <cell r="BM1319">
            <v>823658010454</v>
          </cell>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AA1320">
            <v>8</v>
          </cell>
          <cell r="AB1320">
            <v>8</v>
          </cell>
          <cell r="AC1320">
            <v>2559</v>
          </cell>
          <cell r="BL1320" t="str">
            <v>นายเดชา นันตา</v>
          </cell>
          <cell r="BM1320">
            <v>823658010388</v>
          </cell>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BL1321" t="str">
            <v>นางสาวสมปอง เพียงคาม</v>
          </cell>
          <cell r="BM1321">
            <v>823759010298</v>
          </cell>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AA1322">
            <v>12</v>
          </cell>
          <cell r="AB1322">
            <v>2</v>
          </cell>
          <cell r="AC1322">
            <v>2562</v>
          </cell>
          <cell r="BL1322" t="str">
            <v>นางสาวพิมลพรรณ กาสม หรือหุ่นนภรินทร์</v>
          </cell>
          <cell r="BM1322">
            <v>823659010993</v>
          </cell>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AA1323">
            <v>17</v>
          </cell>
          <cell r="AB1323">
            <v>11</v>
          </cell>
          <cell r="AC1323">
            <v>2560</v>
          </cell>
          <cell r="BL1323" t="str">
            <v>นายณัฐพงศ์  ศรีวนิช</v>
          </cell>
          <cell r="BM1323">
            <v>0</v>
          </cell>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BL1324" t="str">
            <v>นายธรรมนูญ เผยกลิ่น</v>
          </cell>
          <cell r="BM1324">
            <v>0</v>
          </cell>
        </row>
        <row r="1325">
          <cell r="B1325">
            <v>2169</v>
          </cell>
          <cell r="C1325">
            <v>1321</v>
          </cell>
          <cell r="D1325">
            <v>28</v>
          </cell>
          <cell r="E1325">
            <v>3</v>
          </cell>
          <cell r="F1325">
            <v>2566</v>
          </cell>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AA1325">
            <v>8</v>
          </cell>
          <cell r="AB1325">
            <v>6</v>
          </cell>
          <cell r="AC1325">
            <v>2566</v>
          </cell>
          <cell r="BL1325" t="str">
            <v>นายสงวน สุภาใจ</v>
          </cell>
          <cell r="BM1325">
            <v>0</v>
          </cell>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BL1326" t="str">
            <v>จ่าสิบตรีหรือร้อยตรีสุนทรหรือเรืองกวี ดวงเงาหรือโฆษิตอำไพ</v>
          </cell>
          <cell r="BM1326">
            <v>0</v>
          </cell>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AA1327">
            <v>4</v>
          </cell>
          <cell r="AB1327">
            <v>2</v>
          </cell>
          <cell r="AC1327">
            <v>2558</v>
          </cell>
          <cell r="BL1327" t="str">
            <v>นายสามารถ บุญยังเต</v>
          </cell>
          <cell r="BM1327">
            <v>823757010106</v>
          </cell>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AA1328">
            <v>9</v>
          </cell>
          <cell r="AB1328">
            <v>11</v>
          </cell>
          <cell r="AC1328">
            <v>2558</v>
          </cell>
          <cell r="BL1328" t="str">
            <v>นางสุกัญญา ไชยเป็ง</v>
          </cell>
          <cell r="BM1328">
            <v>823755010402</v>
          </cell>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BL1329" t="str">
            <v>นางสาวทิวากร ยศสุตัน</v>
          </cell>
          <cell r="BM1329">
            <v>823755010427</v>
          </cell>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BL1330" t="str">
            <v>นายวุฒิชานนท์ สมนาศักดิ์</v>
          </cell>
          <cell r="BM1330">
            <v>0</v>
          </cell>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BL1331" t="str">
            <v>นายธนะพันธ์ กลั่นปรุง</v>
          </cell>
          <cell r="BM1331">
            <v>823758010045</v>
          </cell>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AA1332">
            <v>4</v>
          </cell>
          <cell r="AB1332">
            <v>8</v>
          </cell>
          <cell r="AC1332">
            <v>2558</v>
          </cell>
          <cell r="BL1332" t="str">
            <v>นางพรทิพย์ สัตยากร</v>
          </cell>
          <cell r="BM1332">
            <v>823757010068</v>
          </cell>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BL1333" t="str">
            <v>นายอุทัย คำเขียว</v>
          </cell>
          <cell r="BM1333">
            <v>823758010071</v>
          </cell>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BL1334" t="str">
            <v>นายราชันย์ รุ่งเรือง</v>
          </cell>
          <cell r="BM1334">
            <v>823757010003</v>
          </cell>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AA1335">
            <v>8</v>
          </cell>
          <cell r="AB1335">
            <v>7</v>
          </cell>
          <cell r="AC1335">
            <v>2558</v>
          </cell>
          <cell r="BL1335" t="str">
            <v>นายกมล ศรีคำมูล</v>
          </cell>
          <cell r="BM1335">
            <v>0</v>
          </cell>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BL1336" t="str">
            <v>นายเกียรติชาย ฐาราชวงศ์ศึก</v>
          </cell>
          <cell r="BM1336">
            <v>0</v>
          </cell>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BL1337" t="str">
            <v>นางบัวรวย บุญมา</v>
          </cell>
          <cell r="BM1337">
            <v>823758010432</v>
          </cell>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CL1338">
            <v>243217</v>
          </cell>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S1339" t="str">
            <v>พิพากษาให้จำเลยที่ 1 รับผิดเต็มท้ายฟ้อง ส่วนจำเลยที่ 2 และที่ 3 รับผิดเฉพาะต้นเงิน</v>
          </cell>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CL1339">
            <v>243277</v>
          </cell>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BL1340" t="str">
            <v>นายทรัพย์เจริญ แก้วบังวัน</v>
          </cell>
          <cell r="BM1340">
            <v>883165010176</v>
          </cell>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BL1341" t="str">
            <v>นางสาวมินตรา ทะสอน</v>
          </cell>
          <cell r="BM1341">
            <v>883165010622</v>
          </cell>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BL1342" t="str">
            <v>นางสาวกนกกาญจน์ บุตรดี</v>
          </cell>
          <cell r="BM1342">
            <v>883165010165</v>
          </cell>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BL1343" t="str">
            <v>นายสิทธิโชค ดาราวงษ์</v>
          </cell>
          <cell r="BM1343">
            <v>883265010689</v>
          </cell>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BL1344" t="str">
            <v>นายไสว โคตรชมภู</v>
          </cell>
          <cell r="BM1344">
            <v>883265010311</v>
          </cell>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BL1345" t="str">
            <v>นายศักดิ์ชัย ศรีปุริ</v>
          </cell>
          <cell r="BM1345">
            <v>883162012289</v>
          </cell>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L1346" t="str">
            <v>สันป่าตอง</v>
          </cell>
          <cell r="M1346" t="str">
            <v>เชียงใหม่ 3</v>
          </cell>
          <cell r="N1346">
            <v>8</v>
          </cell>
          <cell r="O1346" t="str">
            <v>สินเชื่อกเพื่อการบริโภค</v>
          </cell>
          <cell r="S1346" t="str">
            <v>แขวงเชียงใหม่</v>
          </cell>
          <cell r="T1346" t="str">
            <v>ผบ.3237</v>
          </cell>
          <cell r="U1346">
            <v>2559</v>
          </cell>
          <cell r="V1346" t="str">
            <v>ผบ.4518</v>
          </cell>
          <cell r="W1346">
            <v>2559</v>
          </cell>
          <cell r="X1346">
            <v>28</v>
          </cell>
          <cell r="Y1346">
            <v>6</v>
          </cell>
          <cell r="Z1346">
            <v>2559</v>
          </cell>
          <cell r="AG1346">
            <v>16</v>
          </cell>
          <cell r="AH1346">
            <v>2</v>
          </cell>
          <cell r="AI1346">
            <v>2560</v>
          </cell>
          <cell r="BL1346" t="str">
            <v>นางสาวอลิสา พรหมนิ่ม</v>
          </cell>
          <cell r="BM1346">
            <v>0</v>
          </cell>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BL1347" t="str">
            <v>นายวรศักดิ์ ทรงชัยอิตรานนท์</v>
          </cell>
          <cell r="BM1347">
            <v>883165010605</v>
          </cell>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BB1348" t="str">
            <v>มีคำสั่งสืบทรัพย์วันที่ 4/4/2568</v>
          </cell>
          <cell r="BL1348" t="str">
            <v>นายจักรกฤษณ์ จันทร์ดอนตอง</v>
          </cell>
          <cell r="BM1348">
            <v>883165010606</v>
          </cell>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L1349" t="str">
            <v>สันทราย</v>
          </cell>
          <cell r="M1349" t="str">
            <v>เชียงใหม่ 2</v>
          </cell>
          <cell r="N1349">
            <v>8</v>
          </cell>
          <cell r="S1349" t="str">
            <v>จังหวัดเชียงใหม่</v>
          </cell>
          <cell r="T1349" t="str">
            <v>ผบ.392</v>
          </cell>
          <cell r="U1349">
            <v>2557</v>
          </cell>
          <cell r="V1349" t="str">
            <v>ผบ.2033</v>
          </cell>
          <cell r="W1349">
            <v>2557</v>
          </cell>
          <cell r="AA1349">
            <v>13</v>
          </cell>
          <cell r="AB1349">
            <v>10</v>
          </cell>
          <cell r="AC1349">
            <v>2557</v>
          </cell>
          <cell r="BB1349" t="str">
            <v>คำสั่งถอนการยึดจำนวน 1 แปลง วันที่ 26/5/2566//รายการถอนการยึด 29/5/2566</v>
          </cell>
          <cell r="BL1349" t="str">
            <v>ด.ต.ไพบูลย์   เชื้อกันทา</v>
          </cell>
          <cell r="BM1349">
            <v>0</v>
          </cell>
        </row>
        <row r="1350">
          <cell r="B1350">
            <v>2194</v>
          </cell>
          <cell r="C1350">
            <v>1346</v>
          </cell>
          <cell r="D1350">
            <v>9</v>
          </cell>
          <cell r="E1350">
            <v>6</v>
          </cell>
          <cell r="F1350">
            <v>2566</v>
          </cell>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S1350" t="str">
            <v>จังหวัดเชียงใหม่</v>
          </cell>
          <cell r="V1350" t="str">
            <v>พ.961</v>
          </cell>
          <cell r="W1350">
            <v>2564</v>
          </cell>
          <cell r="BB1350" t="str">
            <v>นำส่งต้นฉบับโฉนดที่ดินและสัญญาจำนอง</v>
          </cell>
          <cell r="BL1350" t="str">
            <v>นางสาวเกื้อลภัส สังฆบุญ</v>
          </cell>
          <cell r="BM1350">
            <v>0</v>
          </cell>
        </row>
        <row r="1351">
          <cell r="B1351">
            <v>2195</v>
          </cell>
          <cell r="C1351">
            <v>1347</v>
          </cell>
          <cell r="D1351">
            <v>16</v>
          </cell>
          <cell r="E1351">
            <v>6</v>
          </cell>
          <cell r="F1351">
            <v>2566</v>
          </cell>
          <cell r="H1351" t="str">
            <v>นางสาว</v>
          </cell>
          <cell r="I1351" t="str">
            <v>ภวรัญชน์หรือคันฉัตร</v>
          </cell>
          <cell r="J1351" t="str">
            <v>ฟินโปร</v>
          </cell>
          <cell r="L1351" t="str">
            <v>บวกครกหลวง</v>
          </cell>
          <cell r="M1351" t="str">
            <v>เชียงใหม่ 3</v>
          </cell>
          <cell r="N1351">
            <v>8</v>
          </cell>
          <cell r="S1351" t="str">
            <v>แขวงเชียงดาว</v>
          </cell>
          <cell r="V1351" t="str">
            <v>ผบE518</v>
          </cell>
          <cell r="W1351">
            <v>2564</v>
          </cell>
          <cell r="BB1351" t="str">
            <v>นำส่งต้นฉบับโฉนดที่ดินและสัญญาจำนอง</v>
          </cell>
          <cell r="BL1351" t="str">
            <v>นางสาวภวรัญชน์หรือคันฉัตร ฟินโปร</v>
          </cell>
          <cell r="BM1351">
            <v>0</v>
          </cell>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AA1352">
            <v>28</v>
          </cell>
          <cell r="AB1352">
            <v>11</v>
          </cell>
          <cell r="AC1352">
            <v>2565</v>
          </cell>
          <cell r="BL1352" t="str">
            <v>นายภานุพงษ์ เลี้ยงประเสริฐ</v>
          </cell>
          <cell r="BM1352">
            <v>883165010121</v>
          </cell>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BL1353" t="str">
            <v>นางสาวว้าง ลอเฒ่า</v>
          </cell>
          <cell r="BM1353">
            <v>88316501078</v>
          </cell>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BL1354" t="str">
            <v>นางสาวไพลิน แสนกอง</v>
          </cell>
          <cell r="BM1354">
            <v>883165010619</v>
          </cell>
        </row>
        <row r="1355">
          <cell r="B1355">
            <v>2199</v>
          </cell>
          <cell r="C1355">
            <v>1351</v>
          </cell>
          <cell r="D1355">
            <v>20</v>
          </cell>
          <cell r="E1355">
            <v>4</v>
          </cell>
          <cell r="F1355">
            <v>2566</v>
          </cell>
          <cell r="G1355">
            <v>800124754113</v>
          </cell>
          <cell r="I1355" t="str">
            <v>ห้างหุ้นส่วนจำกัด ไข่เค็มราเชนทร์</v>
          </cell>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S1355" t="str">
            <v>แขวงเชียงใหม่</v>
          </cell>
          <cell r="T1355" t="str">
            <v>มE337</v>
          </cell>
          <cell r="U1355">
            <v>2565</v>
          </cell>
          <cell r="V1355" t="str">
            <v>มE45</v>
          </cell>
          <cell r="W1355">
            <v>2566</v>
          </cell>
          <cell r="X1355">
            <v>7</v>
          </cell>
          <cell r="Y1355">
            <v>2</v>
          </cell>
          <cell r="Z1355">
            <v>2566</v>
          </cell>
          <cell r="BL1355" t="str">
            <v xml:space="preserve">ห้างหุ้นส่วนจำกัด ไข่เค็มราเชนทร์ </v>
          </cell>
          <cell r="BM1355">
            <v>0</v>
          </cell>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BL1356" t="str">
            <v>นายอภิราม เนตรทิพย์</v>
          </cell>
          <cell r="BM1356">
            <v>883165010476</v>
          </cell>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BL1357" t="str">
            <v>นางสาวธันย์ชนก ผัดประเสริฐ</v>
          </cell>
          <cell r="BM1357">
            <v>0</v>
          </cell>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BL1358" t="str">
            <v>นางสาวจิตตานันท์ ดวงปัญญา</v>
          </cell>
          <cell r="BM1358">
            <v>883165010262</v>
          </cell>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S1359" t="str">
            <v>จังหวัดแพร่</v>
          </cell>
          <cell r="T1359" t="str">
            <v>ผบ.4790</v>
          </cell>
          <cell r="U1359">
            <v>2561</v>
          </cell>
          <cell r="V1359" t="str">
            <v>ผบ.6530</v>
          </cell>
          <cell r="W1359">
            <v>2561</v>
          </cell>
          <cell r="X1359">
            <v>20</v>
          </cell>
          <cell r="Y1359">
            <v>11</v>
          </cell>
          <cell r="Z1359">
            <v>2561</v>
          </cell>
          <cell r="BL1359" t="str">
            <v>นางสาวน้ำเพชร อะทะ</v>
          </cell>
          <cell r="BM1359">
            <v>0</v>
          </cell>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S1360" t="str">
            <v>แขวงเชียงใหม่</v>
          </cell>
          <cell r="T1360" t="str">
            <v>ผบ.10739</v>
          </cell>
          <cell r="U1360">
            <v>2559</v>
          </cell>
          <cell r="V1360" t="str">
            <v>ผบ.11127</v>
          </cell>
          <cell r="W1360">
            <v>2559</v>
          </cell>
          <cell r="AA1360">
            <v>27</v>
          </cell>
          <cell r="AB1360">
            <v>9</v>
          </cell>
          <cell r="AC1360">
            <v>2559</v>
          </cell>
          <cell r="BL1360" t="str">
            <v>นายพรชัย คำแดง</v>
          </cell>
          <cell r="BM1360">
            <v>0</v>
          </cell>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BL1361" t="str">
            <v>นางสาวขวัญนภา แก้วอินตา</v>
          </cell>
          <cell r="BM1361">
            <v>823558010124</v>
          </cell>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BL1362" t="str">
            <v>นางสาวรัชนี แก้วบุญเรือง</v>
          </cell>
          <cell r="BM1362">
            <v>883165010689</v>
          </cell>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BL1363" t="str">
            <v>นายวิรุติ  เมืองแก้ว</v>
          </cell>
          <cell r="BM1363">
            <v>883165010613</v>
          </cell>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BL1364" t="str">
            <v xml:space="preserve">นายธนวัฒน์ เลรามัญ </v>
          </cell>
          <cell r="BM1364">
            <v>883165010620</v>
          </cell>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BL1365" t="str">
            <v>นางสาวอาภาภรณ์ ยะมะโน</v>
          </cell>
          <cell r="BM1365">
            <v>883165010604</v>
          </cell>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BL1366" t="str">
            <v>นายฤทธิ์เดช ใจคำ</v>
          </cell>
          <cell r="BM1366">
            <v>883165010177</v>
          </cell>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BL1367" t="str">
            <v>นางละออ ขัติบุญเรือง</v>
          </cell>
          <cell r="BM1367">
            <v>883165010394</v>
          </cell>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BL1368" t="str">
            <v>นางสาวทวินันท์ สุคันธเสาวภาคย์</v>
          </cell>
          <cell r="BM1368">
            <v>883165010085</v>
          </cell>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BL1369" t="str">
            <v>นายวาทิต ไพรพนาดล</v>
          </cell>
          <cell r="BM1369">
            <v>883165010385</v>
          </cell>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BL1370" t="str">
            <v>นางสาววีณา กองมงคล</v>
          </cell>
          <cell r="BM1370">
            <v>883165010784</v>
          </cell>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BL1371" t="str">
            <v>นายศรัณย์ พุทธเกิด</v>
          </cell>
          <cell r="BM1371">
            <v>883163011762</v>
          </cell>
        </row>
        <row r="1372">
          <cell r="B1372">
            <v>2216</v>
          </cell>
          <cell r="C1372">
            <v>1368</v>
          </cell>
          <cell r="D1372">
            <v>8</v>
          </cell>
          <cell r="E1372">
            <v>5</v>
          </cell>
          <cell r="F1372">
            <v>2566</v>
          </cell>
          <cell r="G1372" t="str">
            <v>800075596778
800042491038</v>
          </cell>
          <cell r="H1372" t="str">
            <v>กองทุนหมู่บ้านสันป่าค่า หมู่ที่ 8</v>
          </cell>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S1372" t="str">
            <v>จังหวัดเชียงใหม่</v>
          </cell>
          <cell r="T1372" t="str">
            <v>ผบ.1250</v>
          </cell>
          <cell r="U1372">
            <v>2563</v>
          </cell>
          <cell r="V1372" t="str">
            <v>ผบ.2211</v>
          </cell>
          <cell r="W1372">
            <v>2563</v>
          </cell>
          <cell r="AA1372">
            <v>8</v>
          </cell>
          <cell r="AB1372">
            <v>9</v>
          </cell>
          <cell r="AC1372">
            <v>2563</v>
          </cell>
          <cell r="BL1372" t="str">
            <v xml:space="preserve">กองทุนหมู่บ้านสันป่าค่า หมู่ที่ 8 </v>
          </cell>
          <cell r="BM1372">
            <v>883263011722</v>
          </cell>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L1373" t="str">
            <v>หางดง</v>
          </cell>
          <cell r="M1373" t="str">
            <v>เชียงใหม่ 3</v>
          </cell>
          <cell r="N1373">
            <v>8</v>
          </cell>
          <cell r="S1373" t="str">
            <v>จังหวัดเชียงใหม่</v>
          </cell>
          <cell r="V1373" t="str">
            <v>ผบ.803</v>
          </cell>
          <cell r="W1373">
            <v>2562</v>
          </cell>
          <cell r="BB1373" t="str">
            <v>นำส่งต้นฉบับโฉนดที่ดินและสัญญาจำนอง</v>
          </cell>
          <cell r="BL1373" t="str">
            <v>นางสาวมัลลิกา  วารีรัตน์</v>
          </cell>
          <cell r="BM1373">
            <v>0</v>
          </cell>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L1374" t="str">
            <v>สันป่าตอง</v>
          </cell>
          <cell r="M1374" t="str">
            <v>เชียงใหม่ 3</v>
          </cell>
          <cell r="N1374">
            <v>8</v>
          </cell>
          <cell r="S1374" t="str">
            <v>จังหวัดเชียงใหม่</v>
          </cell>
          <cell r="V1374" t="str">
            <v>ผบE1354</v>
          </cell>
          <cell r="W1374">
            <v>2565</v>
          </cell>
          <cell r="BB1374" t="str">
            <v>นำส่งต้นฉบับโฉนดที่ดินและสัญญาจำนอง</v>
          </cell>
          <cell r="BL1374" t="str">
            <v>ว่าที่ ร.ต.ณัฐนันท์ กันทวงค์</v>
          </cell>
          <cell r="BM1374">
            <v>0</v>
          </cell>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BL1375" t="str">
            <v>นางสาวศิรประภา เป็ดมา</v>
          </cell>
          <cell r="BM1375">
            <v>883165010607</v>
          </cell>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L1376" t="str">
            <v>สารภี</v>
          </cell>
          <cell r="M1376" t="str">
            <v>เชียงใหม่ 3</v>
          </cell>
          <cell r="N1376">
            <v>8</v>
          </cell>
          <cell r="S1376" t="str">
            <v>แขวงเชียงใหม่</v>
          </cell>
          <cell r="V1376" t="str">
            <v>ผบE5795</v>
          </cell>
          <cell r="W1376">
            <v>2565</v>
          </cell>
          <cell r="BB1376" t="str">
            <v>นำส่งต้นฉบับโฉนดที่ดินและสัญญาจำนอง</v>
          </cell>
          <cell r="BL1376" t="str">
            <v>นางสาวปรมาภรณ์ ชมภู</v>
          </cell>
          <cell r="BM1376">
            <v>0</v>
          </cell>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X1377">
            <v>3</v>
          </cell>
          <cell r="Y1377">
            <v>7</v>
          </cell>
          <cell r="Z1377">
            <v>2566</v>
          </cell>
          <cell r="BB1377" t="str">
            <v/>
          </cell>
          <cell r="BC1377" t="str">
            <v/>
          </cell>
          <cell r="BD1377" t="str">
            <v/>
          </cell>
          <cell r="BE1377" t="str">
            <v/>
          </cell>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L1378" t="str">
            <v>หางดง</v>
          </cell>
          <cell r="M1378" t="str">
            <v>เชียงใหม่ 3</v>
          </cell>
          <cell r="N1378">
            <v>8</v>
          </cell>
          <cell r="O1378" t="str">
            <v>-</v>
          </cell>
          <cell r="S1378" t="str">
            <v>จังหวัดแม่ฮ่องสอน</v>
          </cell>
          <cell r="T1378" t="str">
            <v>ผบ.22</v>
          </cell>
          <cell r="U1378">
            <v>2559</v>
          </cell>
          <cell r="V1378" t="str">
            <v>ผบ.78</v>
          </cell>
          <cell r="W1378">
            <v>2559</v>
          </cell>
          <cell r="X1378">
            <v>24</v>
          </cell>
          <cell r="Y1378">
            <v>5</v>
          </cell>
          <cell r="Z1378">
            <v>2559</v>
          </cell>
          <cell r="BL1378" t="str">
            <v>นางสาวพิมพ์สินันท์ พิบูลย์ศรี</v>
          </cell>
          <cell r="BM1378">
            <v>0</v>
          </cell>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M1379" t="str">
            <v>เชียงใหม่ 3</v>
          </cell>
          <cell r="N1379">
            <v>8</v>
          </cell>
          <cell r="S1379" t="str">
            <v>แขวงเชียงใหม่</v>
          </cell>
          <cell r="V1379" t="str">
            <v>ผบE3061</v>
          </cell>
          <cell r="W1379">
            <v>2563</v>
          </cell>
          <cell r="BB1379" t="str">
            <v>นำส่งต้นฉบับโฉนดที่ดินและสัญญาจำนอง</v>
          </cell>
          <cell r="BL1379" t="str">
            <v>นางสาวธีราภรณ์ อุดมศิลปทรัพย์</v>
          </cell>
          <cell r="BM1379">
            <v>0</v>
          </cell>
        </row>
        <row r="1380">
          <cell r="B1380">
            <v>2224</v>
          </cell>
          <cell r="C1380">
            <v>1376</v>
          </cell>
          <cell r="D1380">
            <v>19</v>
          </cell>
          <cell r="E1380">
            <v>6</v>
          </cell>
          <cell r="F1380">
            <v>2566</v>
          </cell>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AA1380">
            <v>14</v>
          </cell>
          <cell r="AB1380">
            <v>3</v>
          </cell>
          <cell r="AC1380">
            <v>2557</v>
          </cell>
          <cell r="BB1380" t="str">
            <v>มีคำสั่งสืบทรัพย์วันที่ 19/6/2566</v>
          </cell>
          <cell r="BL1380" t="str">
            <v>นายสรวิชย์ หิญชีระนันทน์</v>
          </cell>
          <cell r="BM1380">
            <v>0</v>
          </cell>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S1381" t="str">
            <v>แขวงลำปาง</v>
          </cell>
          <cell r="T1381" t="str">
            <v>ผบE709</v>
          </cell>
          <cell r="U1381">
            <v>2566</v>
          </cell>
          <cell r="V1381" t="str">
            <v>ผบE1493</v>
          </cell>
          <cell r="W1381">
            <v>2566</v>
          </cell>
          <cell r="X1381">
            <v>4</v>
          </cell>
          <cell r="Y1381">
            <v>4</v>
          </cell>
          <cell r="Z1381">
            <v>2566</v>
          </cell>
          <cell r="AB1381">
            <v>4</v>
          </cell>
          <cell r="AC1381">
            <v>4</v>
          </cell>
          <cell r="BL1381" t="str">
            <v>นายจิรพงค์ เรือนกูล</v>
          </cell>
          <cell r="BM1381">
            <v>883265010538</v>
          </cell>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BL1382" t="str">
            <v>นางสาวสุจิน  จันทร์ปาง</v>
          </cell>
          <cell r="BM1382" t="str">
            <v xml:space="preserve">              </v>
          </cell>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AA1383">
            <v>4</v>
          </cell>
          <cell r="AB1383">
            <v>10</v>
          </cell>
          <cell r="AC1383">
            <v>2565</v>
          </cell>
          <cell r="BL1383" t="str">
            <v>นายเทพโยธิน พันธง</v>
          </cell>
          <cell r="BM1383">
            <v>883265010391</v>
          </cell>
        </row>
        <row r="1384">
          <cell r="B1384">
            <v>2228</v>
          </cell>
          <cell r="C1384">
            <v>1380</v>
          </cell>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S1384" t="str">
            <v>แขวงเชียงใหม่</v>
          </cell>
          <cell r="T1384" t="str">
            <v>ผบ13005</v>
          </cell>
          <cell r="U1384">
            <v>2559</v>
          </cell>
          <cell r="V1384" t="str">
            <v>ผบ1812</v>
          </cell>
          <cell r="W1384">
            <v>2560</v>
          </cell>
          <cell r="AA1384">
            <v>18</v>
          </cell>
          <cell r="AB1384">
            <v>4</v>
          </cell>
          <cell r="AC1384">
            <v>2560</v>
          </cell>
          <cell r="BL1384" t="str">
            <v>นางกำไร หวานฉ่ำ</v>
          </cell>
          <cell r="BM1384">
            <v>823659010672</v>
          </cell>
        </row>
        <row r="1385">
          <cell r="B1385">
            <v>2229</v>
          </cell>
          <cell r="C1385">
            <v>1381</v>
          </cell>
          <cell r="G1385">
            <v>800034550700</v>
          </cell>
          <cell r="H1385" t="str">
            <v>นางสาว</v>
          </cell>
          <cell r="I1385" t="str">
            <v>ชนัดดา</v>
          </cell>
          <cell r="J1385" t="str">
            <v>รอดกระแสร์</v>
          </cell>
          <cell r="L1385" t="str">
            <v>หางดง</v>
          </cell>
          <cell r="M1385" t="str">
            <v>เชียงใหม่ 3</v>
          </cell>
          <cell r="N1385">
            <v>8</v>
          </cell>
          <cell r="S1385" t="str">
            <v>แขวงเชียงใหม่</v>
          </cell>
          <cell r="V1385" t="str">
            <v>ผบ.8958</v>
          </cell>
          <cell r="W1385">
            <v>2557</v>
          </cell>
          <cell r="BB1385" t="str">
            <v>ติดตามบัญชีรับจ่าย</v>
          </cell>
          <cell r="BL1385" t="str">
            <v>นางสาวชนัดดา รอดกระแสร์</v>
          </cell>
          <cell r="BM1385">
            <v>0</v>
          </cell>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AA1386">
            <v>28</v>
          </cell>
          <cell r="AB1386">
            <v>11</v>
          </cell>
          <cell r="AC1386">
            <v>2565</v>
          </cell>
          <cell r="BL1386" t="str">
            <v>นายสุเมธ บุญพากเพียร</v>
          </cell>
          <cell r="BM1386">
            <v>888165010036</v>
          </cell>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BL1387" t="str">
            <v>นางสาววาสนา ปฐมนิมิตร</v>
          </cell>
          <cell r="BM1387">
            <v>888164010460</v>
          </cell>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BL1388" t="str">
            <v>นายธีระยุทธ สุริยา</v>
          </cell>
          <cell r="BM1388">
            <v>888164010454</v>
          </cell>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AA1389">
            <v>27</v>
          </cell>
          <cell r="AB1389">
            <v>7</v>
          </cell>
          <cell r="AC1389">
            <v>2565</v>
          </cell>
          <cell r="BL1389" t="str">
            <v>นายจรินเดช ศรีสถิตย์ธรรม</v>
          </cell>
          <cell r="BM1389">
            <v>888165010028</v>
          </cell>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BL1390" t="str">
            <v>นางพัชริดา สกุลวิวัฒน์</v>
          </cell>
          <cell r="BM1390">
            <v>888165010041</v>
          </cell>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AA1391">
            <v>27</v>
          </cell>
          <cell r="AB1391">
            <v>7</v>
          </cell>
          <cell r="AC1391">
            <v>2565</v>
          </cell>
          <cell r="BL1391" t="str">
            <v>นางสายใจ ผังดี</v>
          </cell>
          <cell r="BM1391">
            <v>888165010022</v>
          </cell>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AA1392">
            <v>27</v>
          </cell>
          <cell r="AB1392">
            <v>7</v>
          </cell>
          <cell r="AC1392">
            <v>2565</v>
          </cell>
          <cell r="BL1392" t="str">
            <v>นางวาสนา หล้าคำ</v>
          </cell>
          <cell r="BM1392">
            <v>888165010035</v>
          </cell>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AA1393">
            <v>27</v>
          </cell>
          <cell r="AB1393">
            <v>7</v>
          </cell>
          <cell r="AC1393">
            <v>2565</v>
          </cell>
          <cell r="BL1393" t="str">
            <v>นายธานินทร์ ธุระนันท์</v>
          </cell>
          <cell r="BM1393">
            <v>888165010023</v>
          </cell>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BL1394" t="str">
            <v>นายวัชระ เมืองอินทร์</v>
          </cell>
          <cell r="BM1394">
            <v>888165010032</v>
          </cell>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AA1395">
            <v>27</v>
          </cell>
          <cell r="AB1395">
            <v>7</v>
          </cell>
          <cell r="AC1395">
            <v>2565</v>
          </cell>
          <cell r="BL1395" t="str">
            <v>นางสาวดวงเดือน ฝั้นศรีหรือต๊ะวันวงค์</v>
          </cell>
          <cell r="BM1395">
            <v>888165010025</v>
          </cell>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AA1396">
            <v>27</v>
          </cell>
          <cell r="AB1396">
            <v>7</v>
          </cell>
          <cell r="AC1396">
            <v>2565</v>
          </cell>
          <cell r="BL1396" t="str">
            <v>นางวัฒนา กาวิชัย</v>
          </cell>
          <cell r="BM1396">
            <v>888165010010</v>
          </cell>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AA1397">
            <v>17</v>
          </cell>
          <cell r="AB1397">
            <v>8</v>
          </cell>
          <cell r="AC1397">
            <v>2565</v>
          </cell>
          <cell r="BL1397" t="str">
            <v>นางสาวภัทราพร ปัญวงค์ษา</v>
          </cell>
          <cell r="BM1397">
            <v>888165010026</v>
          </cell>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AA1398">
            <v>27</v>
          </cell>
          <cell r="AB1398">
            <v>7</v>
          </cell>
          <cell r="AC1398">
            <v>2565</v>
          </cell>
          <cell r="BL1398" t="str">
            <v>นายคำหล้า ผัดสา</v>
          </cell>
          <cell r="BM1398">
            <v>888164010476</v>
          </cell>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BL1399" t="str">
            <v>นางสาวแสงจันทร์ กันทะโล</v>
          </cell>
          <cell r="BM1399">
            <v>883165010690</v>
          </cell>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S1400" t="str">
            <v>แขวงเชียงใหม่</v>
          </cell>
          <cell r="T1400" t="str">
            <v>ผบE5354</v>
          </cell>
          <cell r="U1400">
            <v>2565</v>
          </cell>
          <cell r="V1400" t="str">
            <v>ผบE8533</v>
          </cell>
          <cell r="W1400">
            <v>2565</v>
          </cell>
          <cell r="AA1400">
            <v>29</v>
          </cell>
          <cell r="AB1400">
            <v>11</v>
          </cell>
          <cell r="AC1400">
            <v>2565</v>
          </cell>
          <cell r="BL1400" t="str">
            <v>นางสาวเบ็ญจวรรณ วันชุ่ม</v>
          </cell>
          <cell r="BM1400">
            <v>883165010123</v>
          </cell>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BL1401" t="str">
            <v>นางสาวพรพิมล ตระกูล</v>
          </cell>
          <cell r="BM1401">
            <v>883165010621</v>
          </cell>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BL1402" t="str">
            <v>นางสาวรัตติกาล หอมแก่นจันทร์</v>
          </cell>
          <cell r="BM1402">
            <v>883164010348</v>
          </cell>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BL1403" t="str">
            <v>นางสาวนัษฐภรณ์ วงษ์เวียน</v>
          </cell>
          <cell r="BM1403">
            <v>883165010899</v>
          </cell>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AA1404">
            <v>12</v>
          </cell>
          <cell r="AB1404">
            <v>5</v>
          </cell>
          <cell r="AC1404">
            <v>2562</v>
          </cell>
          <cell r="BL1404" t="str">
            <v>นายทวี อนันต๊ะ</v>
          </cell>
          <cell r="BM1404">
            <v>883161010237</v>
          </cell>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AA1405">
            <v>23</v>
          </cell>
          <cell r="AB1405">
            <v>8</v>
          </cell>
          <cell r="AC1405">
            <v>2564</v>
          </cell>
          <cell r="BL1405" t="str">
            <v>นางกชชวรรณ อาภาภัทรฐานิต</v>
          </cell>
          <cell r="BM1405">
            <v>883163011691</v>
          </cell>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BL1406" t="str">
            <v>นายชัยณรงค์ วงษาปัดนา</v>
          </cell>
          <cell r="BM1406">
            <v>883165010898</v>
          </cell>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BL1407" t="str">
            <v>นายสมบัติ ศรีวิชัย</v>
          </cell>
          <cell r="BM1407">
            <v>0</v>
          </cell>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BL1408" t="str">
            <v>นางจิรพรรณ ยง</v>
          </cell>
          <cell r="BM1408">
            <v>883265010011</v>
          </cell>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AA1409">
            <v>17</v>
          </cell>
          <cell r="AB1409">
            <v>9</v>
          </cell>
          <cell r="AC1409">
            <v>2563</v>
          </cell>
          <cell r="AG1409">
            <v>2</v>
          </cell>
          <cell r="AH1409">
            <v>5</v>
          </cell>
          <cell r="AI1409">
            <v>2566</v>
          </cell>
          <cell r="BL1409" t="str">
            <v>นายหรือพันตำรวจโทเจษฎา ปิ่นชูทอง</v>
          </cell>
          <cell r="BM1409">
            <v>881763010317</v>
          </cell>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L1410" t="str">
            <v>หางดง</v>
          </cell>
          <cell r="M1410" t="str">
            <v>เชียงใหม่ 3</v>
          </cell>
          <cell r="N1410">
            <v>8</v>
          </cell>
          <cell r="S1410" t="str">
            <v>แขวงเชียงใหม่</v>
          </cell>
          <cell r="V1410" t="str">
            <v>ผบE8518</v>
          </cell>
          <cell r="W1410">
            <v>2565</v>
          </cell>
          <cell r="BB1410" t="str">
            <v>นำส่งต้นฉบับโฉนดที่ดินและสัญญาจำนอง</v>
          </cell>
          <cell r="BL1410" t="str">
            <v>นายพงษ์ศักด์  วรรณตระกูล</v>
          </cell>
          <cell r="BM1410">
            <v>0</v>
          </cell>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L1411" t="str">
            <v>สารภี</v>
          </cell>
          <cell r="M1411" t="str">
            <v>เชียงใหม่ 3</v>
          </cell>
          <cell r="N1411">
            <v>8</v>
          </cell>
          <cell r="S1411" t="str">
            <v>แขวงเชียงใหม่</v>
          </cell>
          <cell r="V1411" t="str">
            <v>ผบE794</v>
          </cell>
          <cell r="W1411">
            <v>2566</v>
          </cell>
          <cell r="BB1411" t="str">
            <v>นำส่งต้นฉบับโฉนดที่ดินและสัญญาจำนอง</v>
          </cell>
          <cell r="BL1411" t="str">
            <v>นางสาวกัญญา แซ่กัง</v>
          </cell>
          <cell r="BM1411">
            <v>0</v>
          </cell>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L1412" t="str">
            <v>แม่วาง</v>
          </cell>
          <cell r="M1412" t="str">
            <v>เชียงใหม่ 3</v>
          </cell>
          <cell r="N1412">
            <v>8</v>
          </cell>
          <cell r="S1412" t="str">
            <v>แขวงเชียงใหม่</v>
          </cell>
          <cell r="V1412" t="str">
            <v>ผบ.3888</v>
          </cell>
          <cell r="W1412">
            <v>2555</v>
          </cell>
          <cell r="BB1412" t="str">
            <v>นำส่งต้นฉบับโฉนดที่ดินและสัญญาจำนอง</v>
          </cell>
          <cell r="BL1412" t="str">
            <v>นายเกรียงไกร คำแสน</v>
          </cell>
          <cell r="BM1412">
            <v>0</v>
          </cell>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L1413" t="str">
            <v>แม่วาง</v>
          </cell>
          <cell r="M1413" t="str">
            <v>เชียงใหม่ 3</v>
          </cell>
          <cell r="N1413">
            <v>8</v>
          </cell>
          <cell r="S1413" t="str">
            <v>แขวงเชียงใหม่</v>
          </cell>
          <cell r="V1413" t="str">
            <v>ผบE1951</v>
          </cell>
          <cell r="W1413">
            <v>2563</v>
          </cell>
          <cell r="BB1413" t="str">
            <v>นำส่งต้นฉบับโฉนดที่ดินและสัญญาจำนอง</v>
          </cell>
          <cell r="BL1413" t="str">
            <v>นางสาวลักษณา คำเจริญ</v>
          </cell>
          <cell r="BM1413">
            <v>0</v>
          </cell>
        </row>
        <row r="1414">
          <cell r="B1414">
            <v>2258</v>
          </cell>
          <cell r="C1414">
            <v>1410</v>
          </cell>
          <cell r="G1414">
            <v>800059946361</v>
          </cell>
          <cell r="H1414" t="str">
            <v>นาย</v>
          </cell>
          <cell r="I1414" t="str">
            <v>วรินทร์นวัต</v>
          </cell>
          <cell r="J1414" t="str">
            <v>อัชฌาสุตานันท์</v>
          </cell>
          <cell r="M1414" t="str">
            <v>เชียงใหม่ 3</v>
          </cell>
          <cell r="N1414">
            <v>8</v>
          </cell>
          <cell r="S1414" t="str">
            <v>จังหวัดเชียงใหม่</v>
          </cell>
          <cell r="V1414" t="str">
            <v>ผบE1198</v>
          </cell>
          <cell r="W1414">
            <v>2565</v>
          </cell>
          <cell r="BB1414" t="str">
            <v>นำส่งต้นฉบับโฉนดที่ดินและสัญญาจำนอง</v>
          </cell>
          <cell r="BL1414" t="str">
            <v>นายวรินทร์นวัต อัชฌาสุตานันท์</v>
          </cell>
          <cell r="BM1414">
            <v>0</v>
          </cell>
        </row>
        <row r="1415">
          <cell r="B1415">
            <v>2259</v>
          </cell>
          <cell r="C1415">
            <v>1411</v>
          </cell>
          <cell r="D1415">
            <v>24</v>
          </cell>
          <cell r="E1415">
            <v>5</v>
          </cell>
          <cell r="F1415">
            <v>2566</v>
          </cell>
          <cell r="G1415">
            <v>800049845228</v>
          </cell>
          <cell r="H1415" t="str">
            <v>กลุ่มเครดิตยูเนี่ยมตำบลโปงทุ่ง</v>
          </cell>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AA1415">
            <v>8</v>
          </cell>
          <cell r="AB1415">
            <v>9</v>
          </cell>
          <cell r="AC1415">
            <v>2563</v>
          </cell>
          <cell r="BL1415" t="str">
            <v xml:space="preserve">กลุ่มเครดิตยูเนี่ยมตำบลโปงทุ่ง </v>
          </cell>
          <cell r="BM1415">
            <v>883263011408</v>
          </cell>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BL1416" t="str">
            <v>นายนัฏฐาวุธ สุภาโพน</v>
          </cell>
          <cell r="BM1416" t="str">
            <v>888165010301,
888165010302</v>
          </cell>
        </row>
        <row r="1417">
          <cell r="B1417">
            <v>2261</v>
          </cell>
          <cell r="C1417">
            <v>1413</v>
          </cell>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S1417" t="str">
            <v>แขวงเชียงใหม่</v>
          </cell>
          <cell r="T1417" t="str">
            <v>ผบE5686</v>
          </cell>
          <cell r="U1417">
            <v>2564</v>
          </cell>
          <cell r="V1417" t="str">
            <v>ผบE5197</v>
          </cell>
          <cell r="W1417">
            <v>2565</v>
          </cell>
          <cell r="AA1417">
            <v>25</v>
          </cell>
          <cell r="AB1417">
            <v>7</v>
          </cell>
          <cell r="AC1417">
            <v>2565</v>
          </cell>
          <cell r="BL1417" t="str">
            <v>นายชุติเดช จันทร์ณรงค์ชัย</v>
          </cell>
          <cell r="BM1417">
            <v>883263010384</v>
          </cell>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BL1418" t="str">
            <v>นายเชิดชัย สุคำ</v>
          </cell>
          <cell r="BM1418">
            <v>0</v>
          </cell>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BL1419" t="str">
            <v>นางสาวฐิติมา อุ่นเมืองอินทร์</v>
          </cell>
          <cell r="BM1419">
            <v>883266010023</v>
          </cell>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BL1420" t="str">
            <v>นางงามพิศ อินต๊ะ</v>
          </cell>
          <cell r="BM1420">
            <v>883266010024</v>
          </cell>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BL1421" t="str">
            <v>นางสาวรัตนาภรณ์  พงษ์ตัน</v>
          </cell>
          <cell r="BM1421">
            <v>883265010850</v>
          </cell>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BL1422" t="str">
            <v>ว่าที่ร้อยตรีณัฐสิมา ถนอมบุญ</v>
          </cell>
          <cell r="BM1422">
            <v>883265010433</v>
          </cell>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BL1423" t="str">
            <v>นายกิตติ  อุ่นเรือน</v>
          </cell>
          <cell r="BM1423">
            <v>883265010855</v>
          </cell>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BL1424" t="str">
            <v>นางสาวลลิภัทร คัมภีระ</v>
          </cell>
          <cell r="BM1424">
            <v>883165010124</v>
          </cell>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BL1425" t="str">
            <v>นางสาวมณฑน์รัตน์ จิตรทรวง</v>
          </cell>
          <cell r="BM1425">
            <v>883165010179</v>
          </cell>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AA1426">
            <v>28</v>
          </cell>
          <cell r="AB1426">
            <v>10</v>
          </cell>
          <cell r="AC1426">
            <v>2562</v>
          </cell>
          <cell r="BL1426" t="str">
            <v>นางสุนิสา จินะชิต</v>
          </cell>
          <cell r="BM1426">
            <v>883162011068</v>
          </cell>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BL1427" t="str">
            <v>นายดำเนิน ชัยมณี</v>
          </cell>
          <cell r="BM1427">
            <v>883166010005</v>
          </cell>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BL1428" t="str">
            <v>นางเกสรา ไอ่มี</v>
          </cell>
          <cell r="BM1428">
            <v>823560011123</v>
          </cell>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O1429" t="str">
            <v>ประชารัฐเพื่อประชาชน</v>
          </cell>
          <cell r="P1429" t="str">
            <v>1.บุคคลค้ำประกัน</v>
          </cell>
          <cell r="S1429" t="str">
            <v>จังหวัดเทิง</v>
          </cell>
          <cell r="T1429" t="str">
            <v>ผบ.1962</v>
          </cell>
          <cell r="U1429">
            <v>2562</v>
          </cell>
          <cell r="V1429" t="str">
            <v>ผบ2403</v>
          </cell>
          <cell r="W1429">
            <v>2562</v>
          </cell>
          <cell r="X1429">
            <v>25</v>
          </cell>
          <cell r="Y1429">
            <v>12</v>
          </cell>
          <cell r="Z1429">
            <v>2562</v>
          </cell>
          <cell r="BL1429" t="str">
            <v>นายปรีชา ปัญญาอิ่นแก้ว</v>
          </cell>
          <cell r="BM1429">
            <v>823560010986</v>
          </cell>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BL1430" t="str">
            <v>นางสาวรัตติกาล พะยามะหนี่</v>
          </cell>
          <cell r="BM1430">
            <v>883165010122</v>
          </cell>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BL1431" t="str">
            <v>นางสาวนันท์วรัตถ์    กลั่นเนียม</v>
          </cell>
          <cell r="BM1431">
            <v>883162010738</v>
          </cell>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BL1432" t="str">
            <v>นางพนิตพิชา แสวงภักดี</v>
          </cell>
          <cell r="BM1432">
            <v>883165010611</v>
          </cell>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BL1433" t="str">
            <v>นางสาวนิตยาภรณ์ คำชัยวงศ์</v>
          </cell>
          <cell r="BM1433">
            <v>883165010731</v>
          </cell>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AA1434">
            <v>29</v>
          </cell>
          <cell r="AB1434">
            <v>8</v>
          </cell>
          <cell r="AC1434">
            <v>2565</v>
          </cell>
          <cell r="BL1434" t="str">
            <v>นายสมัย จริยา</v>
          </cell>
          <cell r="BM1434">
            <v>0</v>
          </cell>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AA1435">
            <v>28</v>
          </cell>
          <cell r="AB1435">
            <v>8</v>
          </cell>
          <cell r="AC1435">
            <v>2566</v>
          </cell>
          <cell r="BL1435" t="str">
            <v>นายณัธชัย พฤฒิพาณิชย์</v>
          </cell>
          <cell r="BM1435">
            <v>0</v>
          </cell>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AA1436">
            <v>8</v>
          </cell>
          <cell r="AB1436">
            <v>6</v>
          </cell>
          <cell r="AC1436">
            <v>2562</v>
          </cell>
          <cell r="BL1436" t="str">
            <v>นายสรเดช จันทร์เที่ยง</v>
          </cell>
          <cell r="BM1436">
            <v>883161010266</v>
          </cell>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BL1437" t="str">
            <v>นางสาวภัททิรา สุขเจริญ</v>
          </cell>
          <cell r="BM1437">
            <v>883166010004</v>
          </cell>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AA1438">
            <v>14</v>
          </cell>
          <cell r="AB1438">
            <v>2</v>
          </cell>
          <cell r="AC1438">
            <v>2565</v>
          </cell>
          <cell r="BL1438" t="str">
            <v>นางสาวประทุมพร กายาสา</v>
          </cell>
          <cell r="BM1438">
            <v>883163010409</v>
          </cell>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AA1439">
            <v>7</v>
          </cell>
          <cell r="AB1439">
            <v>8</v>
          </cell>
          <cell r="AC1439">
            <v>2566</v>
          </cell>
          <cell r="BL1439" t="str">
            <v>นายวชิรธัน ธรรมธิ</v>
          </cell>
          <cell r="BM1439">
            <v>883165010419</v>
          </cell>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O1440" t="str">
            <v>ธนาคารประชาชน</v>
          </cell>
          <cell r="P1440" t="str">
            <v>1.บุคคลค้ำประกัน</v>
          </cell>
          <cell r="S1440" t="str">
            <v>จังหวัดน่าน สาขาปัว</v>
          </cell>
          <cell r="T1440" t="str">
            <v>ผบ.1120</v>
          </cell>
          <cell r="U1440">
            <v>2562</v>
          </cell>
          <cell r="V1440" t="str">
            <v>ผบ1296</v>
          </cell>
          <cell r="W1440">
            <v>2562</v>
          </cell>
          <cell r="AA1440">
            <v>21</v>
          </cell>
          <cell r="AB1440">
            <v>10</v>
          </cell>
          <cell r="AC1440">
            <v>2562</v>
          </cell>
          <cell r="BL1440" t="str">
            <v>นายชัยทัต คันทะสาร</v>
          </cell>
          <cell r="BM1440">
            <v>883162010766</v>
          </cell>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AA1441">
            <v>20</v>
          </cell>
          <cell r="AB1441">
            <v>10</v>
          </cell>
          <cell r="AC1441">
            <v>2563</v>
          </cell>
          <cell r="BL1441" t="str">
            <v>นางรุ่งนภา สุขลำภู</v>
          </cell>
          <cell r="BM1441">
            <v>883163011148</v>
          </cell>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BL1442" t="str">
            <v>นางสาวเกศษิณี สงวนศิลป์</v>
          </cell>
          <cell r="BM1442">
            <v>88316501268</v>
          </cell>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BL1443" t="str">
            <v>นางรุ่งนภา สุ่มเกิด</v>
          </cell>
          <cell r="BM1443">
            <v>883165010776</v>
          </cell>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BL1444" t="str">
            <v>นายปิติ พิบูลย์ศักดิ์กุล</v>
          </cell>
          <cell r="BM1444">
            <v>0</v>
          </cell>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BL1445" t="str">
            <v>นายโสฬส พรหมรักษ์</v>
          </cell>
          <cell r="BM1445">
            <v>883165010143</v>
          </cell>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BL1446" t="str">
            <v>นางสาวอภิญญา เมืองมูล</v>
          </cell>
          <cell r="BM1446">
            <v>883165010152</v>
          </cell>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AA1447">
            <v>30</v>
          </cell>
          <cell r="AB1447">
            <v>1</v>
          </cell>
          <cell r="AC1447">
            <v>2566</v>
          </cell>
          <cell r="BL1447" t="str">
            <v>นางบัวผาย ศรีใจ</v>
          </cell>
          <cell r="BM1447">
            <v>883265010314</v>
          </cell>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BL1448" t="str">
            <v>นางสาวธันยชนก สมควร</v>
          </cell>
          <cell r="BM1448">
            <v>883265010430</v>
          </cell>
        </row>
        <row r="1449">
          <cell r="B1449">
            <v>2293</v>
          </cell>
          <cell r="C1449">
            <v>1445</v>
          </cell>
          <cell r="D1449">
            <v>7</v>
          </cell>
          <cell r="E1449">
            <v>9</v>
          </cell>
          <cell r="F1449">
            <v>2566</v>
          </cell>
          <cell r="G1449">
            <v>863053736089</v>
          </cell>
          <cell r="I1449" t="str">
            <v>กองทุนหมู่บ้านน้ำแพร่ ม.2ต.ตลาดขวัญ</v>
          </cell>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BL1449" t="str">
            <v xml:space="preserve">กองทุนหมู่บ้านน้ำแพร่ ม.2ต.ตลาดขวัญ </v>
          </cell>
          <cell r="BM1449">
            <v>883265010838</v>
          </cell>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AA1450">
            <v>4</v>
          </cell>
          <cell r="AB1450">
            <v>7</v>
          </cell>
          <cell r="AC1450">
            <v>2566</v>
          </cell>
          <cell r="BL1450" t="str">
            <v>นางสาวอัมพร ชนะเป็ง</v>
          </cell>
          <cell r="BM1450">
            <v>0</v>
          </cell>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AA1451">
            <v>18</v>
          </cell>
          <cell r="AB1451">
            <v>8</v>
          </cell>
          <cell r="AC1451">
            <v>2565</v>
          </cell>
          <cell r="BL1451" t="str">
            <v>นายอดุลย์ จุลมณี</v>
          </cell>
          <cell r="BM1451">
            <v>883162013092</v>
          </cell>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BL1452" t="str">
            <v>นายสิงห์แก้ว กุยแก้ว</v>
          </cell>
          <cell r="BM1452">
            <v>823859010535</v>
          </cell>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AA1453">
            <v>3</v>
          </cell>
          <cell r="AB1453">
            <v>5</v>
          </cell>
          <cell r="AC1453">
            <v>2566</v>
          </cell>
          <cell r="BL1453" t="str">
            <v>นางสาววิไลวรรณ์ สมศรี</v>
          </cell>
          <cell r="BM1453">
            <v>0</v>
          </cell>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AA1454">
            <v>21</v>
          </cell>
          <cell r="AB1454">
            <v>11</v>
          </cell>
          <cell r="AC1454">
            <v>2565</v>
          </cell>
          <cell r="BL1454" t="str">
            <v>นางสาวจันทร์แก้ว พรมแก้ว</v>
          </cell>
          <cell r="BM1454">
            <v>883265010315</v>
          </cell>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AA1455">
            <v>23</v>
          </cell>
          <cell r="AB1455">
            <v>11</v>
          </cell>
          <cell r="AC1455">
            <v>2565</v>
          </cell>
          <cell r="BL1455" t="str">
            <v>นางสาวอำไพ มะหิงษา</v>
          </cell>
          <cell r="BM1455">
            <v>883265010754</v>
          </cell>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AA1456">
            <v>4</v>
          </cell>
          <cell r="AB1456">
            <v>10</v>
          </cell>
          <cell r="AC1456">
            <v>2565</v>
          </cell>
          <cell r="BL1456" t="str">
            <v>นางสาวดลฤดี อูปคำแดง</v>
          </cell>
          <cell r="BM1456">
            <v>88326501035</v>
          </cell>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BL1457" t="str">
            <v>นายสืบสกุล สิงห์ทร</v>
          </cell>
          <cell r="BM1457">
            <v>883265010039</v>
          </cell>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AA1458">
            <v>15</v>
          </cell>
          <cell r="AB1458">
            <v>3</v>
          </cell>
          <cell r="AC1458">
            <v>2566</v>
          </cell>
          <cell r="BL1458" t="str">
            <v>นางพัชริน กองมา</v>
          </cell>
          <cell r="BM1458">
            <v>0</v>
          </cell>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BL1459" t="str">
            <v>นายสมบัติ ศรีวิชัย</v>
          </cell>
          <cell r="BM1459">
            <v>0</v>
          </cell>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BL1460" t="str">
            <v>นายนิติธรหรือวีระยุทธ  บุญทาทิพย์</v>
          </cell>
          <cell r="BM1460">
            <v>883265010839</v>
          </cell>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P1461" t="str">
            <v>1.บุคคลค้ำประกัน</v>
          </cell>
          <cell r="S1461" t="str">
            <v>แขวงเชียงใหม่</v>
          </cell>
          <cell r="T1461" t="str">
            <v>ผบ.2544</v>
          </cell>
          <cell r="U1461">
            <v>2563</v>
          </cell>
          <cell r="V1461" t="str">
            <v>ผบ.4891</v>
          </cell>
          <cell r="W1461">
            <v>2563</v>
          </cell>
          <cell r="AA1461">
            <v>1</v>
          </cell>
          <cell r="AB1461">
            <v>7</v>
          </cell>
          <cell r="AC1461">
            <v>2566</v>
          </cell>
          <cell r="BL1461" t="str">
            <v>นางพิทักษ์ ขุนทอง</v>
          </cell>
          <cell r="BM1461">
            <v>0</v>
          </cell>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BL1462" t="str">
            <v>นายสุรินทร์   ทองสว่าง</v>
          </cell>
          <cell r="BM1462">
            <v>883265010316</v>
          </cell>
        </row>
        <row r="1463">
          <cell r="B1463">
            <v>2307</v>
          </cell>
          <cell r="C1463">
            <v>1459</v>
          </cell>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AA1463">
            <v>18</v>
          </cell>
          <cell r="AB1463">
            <v>4</v>
          </cell>
          <cell r="AC1463">
            <v>2566</v>
          </cell>
          <cell r="BL1463" t="str">
            <v>นางสาวน้ำฝน คำป้อ</v>
          </cell>
          <cell r="BM1463">
            <v>888165010639</v>
          </cell>
        </row>
        <row r="1464">
          <cell r="B1464">
            <v>2308</v>
          </cell>
          <cell r="C1464">
            <v>1460</v>
          </cell>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AA1464">
            <v>18</v>
          </cell>
          <cell r="AB1464">
            <v>4</v>
          </cell>
          <cell r="AC1464">
            <v>2566</v>
          </cell>
          <cell r="BL1464" t="str">
            <v>นางสาวปวีณา ยศบุตร</v>
          </cell>
          <cell r="BM1464">
            <v>888165010623</v>
          </cell>
        </row>
        <row r="1465">
          <cell r="B1465">
            <v>2309</v>
          </cell>
          <cell r="C1465">
            <v>1461</v>
          </cell>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BL1465" t="str">
            <v>นางทองลักษณ์ ทาใจ</v>
          </cell>
          <cell r="BM1465">
            <v>888165010552</v>
          </cell>
        </row>
        <row r="1466">
          <cell r="B1466">
            <v>2310</v>
          </cell>
          <cell r="C1466">
            <v>1462</v>
          </cell>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AA1466">
            <v>21</v>
          </cell>
          <cell r="AB1466">
            <v>2</v>
          </cell>
          <cell r="AC1466">
            <v>2566</v>
          </cell>
          <cell r="BL1466" t="str">
            <v>นางสาวสุทธิกานต์ ปันใจ</v>
          </cell>
          <cell r="BM1466">
            <v>888165010642</v>
          </cell>
        </row>
        <row r="1467">
          <cell r="B1467">
            <v>2311</v>
          </cell>
          <cell r="C1467">
            <v>1463</v>
          </cell>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AA1467">
            <v>4</v>
          </cell>
          <cell r="AB1467">
            <v>4</v>
          </cell>
          <cell r="AC1467">
            <v>2566</v>
          </cell>
          <cell r="BL1467" t="str">
            <v>นางสาวจิตฤดี ปางไธสงค์</v>
          </cell>
          <cell r="BM1467">
            <v>8000165010651</v>
          </cell>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S1468" t="str">
            <v>จังหวัดฮอด</v>
          </cell>
          <cell r="T1468" t="str">
            <v>ผบ.955</v>
          </cell>
          <cell r="U1468">
            <v>2560</v>
          </cell>
          <cell r="V1468" t="str">
            <v>ผบ.28</v>
          </cell>
          <cell r="W1468">
            <v>2561</v>
          </cell>
          <cell r="X1468">
            <v>25</v>
          </cell>
          <cell r="Y1468">
            <v>1</v>
          </cell>
          <cell r="Z1468">
            <v>2561</v>
          </cell>
          <cell r="BL1468" t="str">
            <v>นางสาวดวงนภาไร ปันวิชัย</v>
          </cell>
          <cell r="BM1468">
            <v>823760010255</v>
          </cell>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P1469" t="str">
            <v>1.บุคคลค้ำประกัน</v>
          </cell>
          <cell r="S1469" t="str">
            <v>จังหวัดฮอด</v>
          </cell>
          <cell r="T1469" t="str">
            <v>ผบ.1025</v>
          </cell>
          <cell r="U1469">
            <v>2560</v>
          </cell>
          <cell r="V1469" t="str">
            <v>ผบ.1153</v>
          </cell>
          <cell r="W1469">
            <v>2560</v>
          </cell>
          <cell r="AA1469">
            <v>27</v>
          </cell>
          <cell r="AB1469">
            <v>12</v>
          </cell>
          <cell r="AC1469">
            <v>2560</v>
          </cell>
          <cell r="BL1469" t="str">
            <v>นางสาวพนิดา ธิแก้ว</v>
          </cell>
          <cell r="BM1469">
            <v>0</v>
          </cell>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S1470" t="str">
            <v>จังหวัดฮอด</v>
          </cell>
          <cell r="T1470" t="str">
            <v>ผบ.1469</v>
          </cell>
          <cell r="U1470">
            <v>2559</v>
          </cell>
          <cell r="V1470" t="str">
            <v>ผบ.105</v>
          </cell>
          <cell r="W1470">
            <v>2560</v>
          </cell>
          <cell r="AA1470">
            <v>6</v>
          </cell>
          <cell r="AB1470">
            <v>3</v>
          </cell>
          <cell r="AC1470">
            <v>2560</v>
          </cell>
          <cell r="BL1470" t="str">
            <v>นางเกี๋ยงคำ แก้วปลูก</v>
          </cell>
          <cell r="BM1470">
            <v>823759010016</v>
          </cell>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S1471" t="str">
            <v>จังหวัดฮอด</v>
          </cell>
          <cell r="T1471" t="str">
            <v>ผบ.629</v>
          </cell>
          <cell r="U1471">
            <v>2558</v>
          </cell>
          <cell r="V1471" t="str">
            <v>ผบ.27</v>
          </cell>
          <cell r="W1471">
            <v>2559</v>
          </cell>
          <cell r="AA1471">
            <v>1</v>
          </cell>
          <cell r="AB1471">
            <v>2</v>
          </cell>
          <cell r="AC1471">
            <v>2559</v>
          </cell>
          <cell r="BL1471" t="str">
            <v>นางสาวมนันสนันท์ ปัญญาแดง</v>
          </cell>
          <cell r="BM1471">
            <v>823758010438</v>
          </cell>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ผบ.433</v>
          </cell>
          <cell r="U1472">
            <v>2561</v>
          </cell>
          <cell r="V1472" t="str">
            <v>ผบ.890</v>
          </cell>
          <cell r="W1472">
            <v>2561</v>
          </cell>
          <cell r="AA1472">
            <v>28</v>
          </cell>
          <cell r="AB1472">
            <v>8</v>
          </cell>
          <cell r="AC1472">
            <v>2561</v>
          </cell>
          <cell r="BL1472" t="str">
            <v>นางทินประภา เพียงจันทร์</v>
          </cell>
          <cell r="BM1472">
            <v>0</v>
          </cell>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S1473" t="str">
            <v>จังหวัดฮอด</v>
          </cell>
          <cell r="T1473" t="str">
            <v>ผบ.1269</v>
          </cell>
          <cell r="U1473">
            <v>2559</v>
          </cell>
          <cell r="V1473" t="str">
            <v>ผบ.1515</v>
          </cell>
          <cell r="W1473">
            <v>2559</v>
          </cell>
          <cell r="AA1473">
            <v>30</v>
          </cell>
          <cell r="AB1473">
            <v>11</v>
          </cell>
          <cell r="AC1473">
            <v>2559</v>
          </cell>
          <cell r="BL1473" t="str">
            <v>นางสาวกมลวรรณ แก้วคำมา</v>
          </cell>
          <cell r="BM1473">
            <v>0</v>
          </cell>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L1474" t="str">
            <v>สารภี</v>
          </cell>
          <cell r="M1474" t="str">
            <v>เชียงใหม่ 3</v>
          </cell>
          <cell r="N1474">
            <v>8</v>
          </cell>
          <cell r="O1474" t="str">
            <v>-</v>
          </cell>
          <cell r="S1474" t="str">
            <v>จังหวัดฮอด</v>
          </cell>
          <cell r="T1474" t="str">
            <v>ผบ.168</v>
          </cell>
          <cell r="U1474">
            <v>2561</v>
          </cell>
          <cell r="V1474" t="str">
            <v>ผบ.406</v>
          </cell>
          <cell r="W1474">
            <v>2561</v>
          </cell>
          <cell r="BB1474" t="str">
            <v>วางเงินค่าใช้จ่ายในการขายทอดตลาด</v>
          </cell>
          <cell r="BL1474" t="str">
            <v>นายธีระวัช ไชยพูน</v>
          </cell>
          <cell r="BM1474">
            <v>823760010344</v>
          </cell>
        </row>
        <row r="1475">
          <cell r="B1475">
            <v>2319</v>
          </cell>
          <cell r="C1475">
            <v>1471</v>
          </cell>
          <cell r="G1475">
            <v>800059760374</v>
          </cell>
          <cell r="H1475" t="str">
            <v>นาง</v>
          </cell>
          <cell r="I1475" t="str">
            <v>นรมน</v>
          </cell>
          <cell r="J1475" t="str">
            <v>บุญทวี</v>
          </cell>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BL1475" t="str">
            <v>นางนรมน บุญทวี</v>
          </cell>
          <cell r="BM1475">
            <v>823760010345</v>
          </cell>
        </row>
        <row r="1476">
          <cell r="B1476">
            <v>2320</v>
          </cell>
          <cell r="C1476">
            <v>1472</v>
          </cell>
          <cell r="G1476">
            <v>800039117679</v>
          </cell>
          <cell r="H1476" t="str">
            <v>นาย</v>
          </cell>
          <cell r="I1476" t="str">
            <v>วิชิต</v>
          </cell>
          <cell r="J1476" t="str">
            <v>สมศักดิ์</v>
          </cell>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BL1476" t="str">
            <v>นายวิชิต สมศักดิ์</v>
          </cell>
          <cell r="BM1476">
            <v>883262010046</v>
          </cell>
        </row>
        <row r="1477">
          <cell r="B1477">
            <v>2321</v>
          </cell>
          <cell r="C1477">
            <v>1473</v>
          </cell>
          <cell r="G1477">
            <v>800050393365</v>
          </cell>
          <cell r="H1477" t="str">
            <v>นาง</v>
          </cell>
          <cell r="I1477" t="str">
            <v>เพียร</v>
          </cell>
          <cell r="J1477" t="str">
            <v>ปิ่นงาม</v>
          </cell>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BL1477" t="str">
            <v>นางเพียร ปิ่นงาม</v>
          </cell>
          <cell r="BM1477">
            <v>823761010169</v>
          </cell>
        </row>
        <row r="1478">
          <cell r="B1478">
            <v>2322</v>
          </cell>
          <cell r="C1478">
            <v>1474</v>
          </cell>
          <cell r="G1478">
            <v>800052098897</v>
          </cell>
          <cell r="H1478" t="str">
            <v>นางสาว</v>
          </cell>
          <cell r="I1478" t="str">
            <v>สุนิสา</v>
          </cell>
          <cell r="J1478" t="str">
            <v>นาวงษา</v>
          </cell>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BL1478" t="str">
            <v>นางสาวสุนิสา นาวงษา</v>
          </cell>
          <cell r="BM1478">
            <v>883261010108</v>
          </cell>
        </row>
        <row r="1479">
          <cell r="B1479">
            <v>2323</v>
          </cell>
          <cell r="C1479">
            <v>1475</v>
          </cell>
          <cell r="G1479">
            <v>800057193693</v>
          </cell>
          <cell r="H1479" t="str">
            <v>นางสาว</v>
          </cell>
          <cell r="I1479" t="str">
            <v>กัลยา</v>
          </cell>
          <cell r="J1479" t="str">
            <v>ทานา</v>
          </cell>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BL1479" t="str">
            <v>นางสาวกัลยา ทานา</v>
          </cell>
          <cell r="BM1479">
            <v>883262011342</v>
          </cell>
        </row>
        <row r="1480">
          <cell r="B1480">
            <v>2324</v>
          </cell>
          <cell r="C1480">
            <v>1476</v>
          </cell>
          <cell r="G1480">
            <v>800055305414</v>
          </cell>
          <cell r="H1480" t="str">
            <v>นาง</v>
          </cell>
          <cell r="I1480" t="str">
            <v>มณีรัตน์</v>
          </cell>
          <cell r="J1480" t="str">
            <v>ใจแก้ว</v>
          </cell>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BL1480" t="str">
            <v>นางมณีรัตน์ ใจแก้ว</v>
          </cell>
          <cell r="BM1480">
            <v>883263010546</v>
          </cell>
        </row>
        <row r="1481">
          <cell r="B1481">
            <v>2325</v>
          </cell>
          <cell r="C1481">
            <v>1477</v>
          </cell>
          <cell r="G1481">
            <v>800051181066</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BL1481" t="str">
            <v>นางมณีรัตน์ ใจแก้ว</v>
          </cell>
          <cell r="BM1481">
            <v>883263011197</v>
          </cell>
        </row>
        <row r="1482">
          <cell r="B1482">
            <v>2326</v>
          </cell>
          <cell r="C1482">
            <v>1478</v>
          </cell>
          <cell r="G1482">
            <v>800056679601</v>
          </cell>
          <cell r="H1482" t="str">
            <v>นาย</v>
          </cell>
          <cell r="I1482" t="str">
            <v>แก้วมา</v>
          </cell>
          <cell r="J1482" t="str">
            <v>กรรณิกา</v>
          </cell>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BL1482" t="str">
            <v>นายแก้วมา กรรณิกา</v>
          </cell>
          <cell r="BM1482">
            <v>883263010548</v>
          </cell>
        </row>
        <row r="1483">
          <cell r="B1483">
            <v>2327</v>
          </cell>
          <cell r="C1483">
            <v>1479</v>
          </cell>
          <cell r="G1483">
            <v>800073616990</v>
          </cell>
          <cell r="H1483" t="str">
            <v>นางสาว</v>
          </cell>
          <cell r="I1483" t="str">
            <v>น้ำฝน</v>
          </cell>
          <cell r="J1483" t="str">
            <v>ยมแก้ว</v>
          </cell>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BL1483" t="str">
            <v>นางสาวน้ำฝน ยมแก้ว</v>
          </cell>
          <cell r="BM1483">
            <v>883263010550</v>
          </cell>
        </row>
        <row r="1484">
          <cell r="B1484">
            <v>2328</v>
          </cell>
          <cell r="C1484">
            <v>1480</v>
          </cell>
          <cell r="G1484">
            <v>800094211508</v>
          </cell>
          <cell r="H1484" t="str">
            <v>นาง</v>
          </cell>
          <cell r="I1484" t="str">
            <v>พัทยา</v>
          </cell>
          <cell r="J1484" t="str">
            <v>แซ่กือ</v>
          </cell>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BL1484" t="str">
            <v>นางพัทยา แซ่กือ</v>
          </cell>
          <cell r="BM1484">
            <v>883263010560</v>
          </cell>
        </row>
        <row r="1485">
          <cell r="B1485">
            <v>2329</v>
          </cell>
          <cell r="C1485">
            <v>1481</v>
          </cell>
          <cell r="G1485">
            <v>800062902088</v>
          </cell>
          <cell r="H1485" t="str">
            <v>นาย</v>
          </cell>
          <cell r="I1485" t="str">
            <v>เสงี่ยม</v>
          </cell>
          <cell r="J1485" t="str">
            <v>ใจมั่น</v>
          </cell>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BL1485" t="str">
            <v>นายเสงี่ยม ใจมั่น</v>
          </cell>
          <cell r="BM1485">
            <v>883263010565</v>
          </cell>
        </row>
        <row r="1486">
          <cell r="B1486">
            <v>2330</v>
          </cell>
          <cell r="C1486">
            <v>1482</v>
          </cell>
          <cell r="G1486">
            <v>800070269751</v>
          </cell>
          <cell r="H1486" t="str">
            <v>นาง</v>
          </cell>
          <cell r="I1486" t="str">
            <v>คำดา</v>
          </cell>
          <cell r="J1486" t="str">
            <v>แจ่มใส</v>
          </cell>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BL1486" t="str">
            <v>นางคำดา แจ่มใส</v>
          </cell>
          <cell r="BM1486">
            <v>883263010566</v>
          </cell>
        </row>
        <row r="1487">
          <cell r="B1487">
            <v>2331</v>
          </cell>
          <cell r="C1487">
            <v>1483</v>
          </cell>
          <cell r="G1487">
            <v>800071437027</v>
          </cell>
          <cell r="H1487" t="str">
            <v>นางสาว</v>
          </cell>
          <cell r="I1487" t="str">
            <v>จุฑามาศ</v>
          </cell>
          <cell r="J1487" t="str">
            <v>อำไพปรีดา</v>
          </cell>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BL1487" t="str">
            <v>นางสาวจุฑามาศ อำไพปรีดา</v>
          </cell>
          <cell r="BM1487">
            <v>883263010569</v>
          </cell>
        </row>
        <row r="1488">
          <cell r="B1488">
            <v>2332</v>
          </cell>
          <cell r="C1488">
            <v>1484</v>
          </cell>
          <cell r="G1488">
            <v>800066622203</v>
          </cell>
          <cell r="H1488" t="str">
            <v>นาง</v>
          </cell>
          <cell r="I1488" t="str">
            <v>ปุญชรัสมิ์</v>
          </cell>
          <cell r="J1488" t="str">
            <v>ทะบุญ</v>
          </cell>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BL1488" t="str">
            <v>นางปุญชรัสมิ์ ทะบุญ</v>
          </cell>
          <cell r="BM1488">
            <v>883263010574</v>
          </cell>
        </row>
        <row r="1489">
          <cell r="B1489">
            <v>2333</v>
          </cell>
          <cell r="C1489">
            <v>1485</v>
          </cell>
          <cell r="G1489">
            <v>800051285289</v>
          </cell>
          <cell r="H1489" t="str">
            <v>นาง</v>
          </cell>
          <cell r="I1489" t="str">
            <v>อัญชัญ</v>
          </cell>
          <cell r="J1489" t="str">
            <v>วรรณคำหรือพูนผล</v>
          </cell>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BL1489" t="str">
            <v>นางอัญชัญ วรรณคำหรือพูนผล</v>
          </cell>
          <cell r="BM1489">
            <v>883263010576</v>
          </cell>
        </row>
        <row r="1490">
          <cell r="B1490">
            <v>2334</v>
          </cell>
          <cell r="C1490">
            <v>1486</v>
          </cell>
          <cell r="G1490">
            <v>800091389281</v>
          </cell>
          <cell r="H1490" t="str">
            <v>นางสาว</v>
          </cell>
          <cell r="I1490" t="str">
            <v>นัยรัตน์</v>
          </cell>
          <cell r="J1490" t="str">
            <v>เตปา</v>
          </cell>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BL1490" t="str">
            <v>นางสาวนัยรัตน์ เตปา</v>
          </cell>
          <cell r="BM1490">
            <v>883263010577</v>
          </cell>
        </row>
        <row r="1491">
          <cell r="B1491">
            <v>2335</v>
          </cell>
          <cell r="C1491">
            <v>1487</v>
          </cell>
          <cell r="G1491">
            <v>800057636105</v>
          </cell>
          <cell r="H1491" t="str">
            <v>นางสาว</v>
          </cell>
          <cell r="I1491" t="str">
            <v>จิรัชญา</v>
          </cell>
          <cell r="J1491" t="str">
            <v>นามวิเศษหรือบุญเทียม</v>
          </cell>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BL1491" t="str">
            <v>นางสาวจิรัชญา นามวิเศษหรือบุญเทียม</v>
          </cell>
          <cell r="BM1491">
            <v>883263010580</v>
          </cell>
        </row>
        <row r="1492">
          <cell r="B1492">
            <v>2336</v>
          </cell>
          <cell r="C1492">
            <v>1488</v>
          </cell>
          <cell r="G1492">
            <v>800035262115</v>
          </cell>
          <cell r="H1492" t="str">
            <v>นาย</v>
          </cell>
          <cell r="I1492" t="str">
            <v>ปราโมทย์</v>
          </cell>
          <cell r="J1492" t="str">
            <v>กองจันทร์</v>
          </cell>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BL1492" t="str">
            <v>นายปราโมทย์ กองจันทร์</v>
          </cell>
          <cell r="BM1492">
            <v>883263011351</v>
          </cell>
        </row>
        <row r="1493">
          <cell r="B1493">
            <v>2337</v>
          </cell>
          <cell r="C1493">
            <v>1489</v>
          </cell>
          <cell r="G1493">
            <v>800035262065</v>
          </cell>
          <cell r="H1493" t="str">
            <v>นาย</v>
          </cell>
          <cell r="I1493" t="str">
            <v>ชาติชาย</v>
          </cell>
          <cell r="J1493" t="str">
            <v>เตจ๊ะแก้ว</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BL1493" t="str">
            <v>นายชาติชาย เตจ๊ะแก้ว</v>
          </cell>
          <cell r="BM1493">
            <v>883263011352</v>
          </cell>
        </row>
        <row r="1494">
          <cell r="B1494">
            <v>2338</v>
          </cell>
          <cell r="C1494">
            <v>1490</v>
          </cell>
          <cell r="G1494">
            <v>800057409479</v>
          </cell>
          <cell r="H1494" t="str">
            <v>นาง</v>
          </cell>
          <cell r="I1494" t="str">
            <v>จันทรา</v>
          </cell>
          <cell r="J1494" t="str">
            <v>อินจัน</v>
          </cell>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BL1494" t="str">
            <v>นางจันทรา อินจัน</v>
          </cell>
          <cell r="BM1494">
            <v>823760010209</v>
          </cell>
        </row>
        <row r="1495">
          <cell r="B1495">
            <v>2339</v>
          </cell>
          <cell r="C1495">
            <v>1491</v>
          </cell>
          <cell r="G1495">
            <v>800082351862</v>
          </cell>
          <cell r="H1495" t="str">
            <v>นาง</v>
          </cell>
          <cell r="I1495" t="str">
            <v>คำมูล</v>
          </cell>
          <cell r="J1495" t="str">
            <v>หมื่นไก่</v>
          </cell>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BL1495" t="str">
            <v>นางคำมูล หมื่นไก่</v>
          </cell>
          <cell r="BM1495">
            <v>888164010562</v>
          </cell>
        </row>
        <row r="1496">
          <cell r="B1496">
            <v>2340</v>
          </cell>
          <cell r="C1496">
            <v>1492</v>
          </cell>
          <cell r="G1496">
            <v>800066722995</v>
          </cell>
          <cell r="H1496" t="str">
            <v>นาง</v>
          </cell>
          <cell r="I1496" t="str">
            <v>ศรีจันทร์</v>
          </cell>
          <cell r="J1496" t="str">
            <v>นำมะ</v>
          </cell>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BL1496" t="str">
            <v>นางศรีจันทร์ นำมะ</v>
          </cell>
          <cell r="BM1496">
            <v>883262011437</v>
          </cell>
        </row>
        <row r="1497">
          <cell r="B1497">
            <v>2341</v>
          </cell>
          <cell r="C1497">
            <v>1493</v>
          </cell>
          <cell r="G1497">
            <v>800072349940</v>
          </cell>
          <cell r="H1497" t="str">
            <v>นาง</v>
          </cell>
          <cell r="I1497" t="str">
            <v>เกตุแก้ว</v>
          </cell>
          <cell r="J1497" t="str">
            <v>สิงห์โต</v>
          </cell>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BL1497" t="str">
            <v>นางเกตุแก้ว สิงห์โต</v>
          </cell>
          <cell r="BM1497">
            <v>888164010548</v>
          </cell>
        </row>
        <row r="1498">
          <cell r="B1498">
            <v>2342</v>
          </cell>
          <cell r="C1498">
            <v>1494</v>
          </cell>
          <cell r="G1498">
            <v>800090501654</v>
          </cell>
          <cell r="H1498" t="str">
            <v>นางสาว</v>
          </cell>
          <cell r="I1498" t="str">
            <v>หฤทัย</v>
          </cell>
          <cell r="J1498" t="str">
            <v>ขันทัง</v>
          </cell>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BL1498" t="str">
            <v>นางสาวหฤทัย ขันทัง</v>
          </cell>
          <cell r="BM1498">
            <v>888165010081</v>
          </cell>
        </row>
        <row r="1499">
          <cell r="B1499">
            <v>2343</v>
          </cell>
          <cell r="C1499">
            <v>1495</v>
          </cell>
          <cell r="G1499">
            <v>800018360423</v>
          </cell>
          <cell r="H1499" t="str">
            <v>นาย</v>
          </cell>
          <cell r="I1499" t="str">
            <v>ธีระพงษ์</v>
          </cell>
          <cell r="J1499" t="str">
            <v>แก้ววงค์วาน</v>
          </cell>
          <cell r="L1499" t="str">
            <v>สารภี</v>
          </cell>
          <cell r="M1499" t="str">
            <v>เชียงใหม่ 3</v>
          </cell>
          <cell r="N1499">
            <v>8</v>
          </cell>
          <cell r="O1499" t="str">
            <v>-</v>
          </cell>
          <cell r="P1499" t="str">
            <v>1.บุคคลค้ำประกัน</v>
          </cell>
          <cell r="S1499" t="str">
            <v>จังหวัดฮอด</v>
          </cell>
          <cell r="T1499" t="str">
            <v>ผบ.615</v>
          </cell>
          <cell r="U1499">
            <v>2558</v>
          </cell>
          <cell r="V1499" t="str">
            <v>ผบ.74</v>
          </cell>
          <cell r="W1499">
            <v>2559</v>
          </cell>
          <cell r="BL1499" t="str">
            <v>นายธีระพงษ์ แก้ววงค์วาน</v>
          </cell>
          <cell r="BM1499">
            <v>0</v>
          </cell>
        </row>
        <row r="1500">
          <cell r="B1500">
            <v>2344</v>
          </cell>
          <cell r="C1500">
            <v>1496</v>
          </cell>
          <cell r="G1500">
            <v>800035945214</v>
          </cell>
          <cell r="H1500" t="str">
            <v>นาย</v>
          </cell>
          <cell r="I1500" t="str">
            <v>สอน</v>
          </cell>
          <cell r="J1500" t="str">
            <v>สุริยงค์</v>
          </cell>
          <cell r="L1500" t="str">
            <v>ฝาง</v>
          </cell>
          <cell r="M1500" t="str">
            <v>เชียงใหม่ 2</v>
          </cell>
          <cell r="N1500">
            <v>8</v>
          </cell>
          <cell r="O1500" t="str">
            <v>สินเชื่อพัฒนาองค์กรชุมชน(รายบุคคล)</v>
          </cell>
          <cell r="P1500" t="str">
            <v>1.บุคคลค้ำประกัน</v>
          </cell>
          <cell r="S1500" t="str">
            <v>จังหวัดฝาง</v>
          </cell>
          <cell r="T1500" t="str">
            <v>ผบ.1876</v>
          </cell>
          <cell r="U1500">
            <v>2562</v>
          </cell>
          <cell r="V1500" t="str">
            <v>ผบ.334</v>
          </cell>
          <cell r="W1500">
            <v>2563</v>
          </cell>
          <cell r="BL1500" t="str">
            <v>นายสอน สุริยงค์</v>
          </cell>
          <cell r="BM1500">
            <v>0</v>
          </cell>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AA1501">
            <v>8</v>
          </cell>
          <cell r="AB1501">
            <v>9</v>
          </cell>
          <cell r="AC1501">
            <v>2566</v>
          </cell>
          <cell r="BL1501" t="str">
            <v>นางสาวกชพร   จันทร์ศิริ</v>
          </cell>
          <cell r="BM1501">
            <v>883263011072</v>
          </cell>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AA1502">
            <v>20</v>
          </cell>
          <cell r="AB1502">
            <v>8</v>
          </cell>
          <cell r="AC1502">
            <v>2563</v>
          </cell>
          <cell r="BL1502" t="str">
            <v>นายธีรยุทธ เมืองมา</v>
          </cell>
          <cell r="BM1502">
            <v>883263011062</v>
          </cell>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BL1503" t="str">
            <v>นายศุภวัฒน์ สุจิตพงษ์</v>
          </cell>
          <cell r="BM1503">
            <v>883263011074</v>
          </cell>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AA1504">
            <v>20</v>
          </cell>
          <cell r="AB1504">
            <v>8</v>
          </cell>
          <cell r="AC1504">
            <v>2563</v>
          </cell>
          <cell r="BL1504" t="str">
            <v>นายหน่อปิ ศุภรนานา</v>
          </cell>
          <cell r="BM1504">
            <v>883263011053</v>
          </cell>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AA1505">
            <v>13</v>
          </cell>
          <cell r="AB1505">
            <v>8</v>
          </cell>
          <cell r="AC1505">
            <v>2563</v>
          </cell>
          <cell r="BL1505" t="str">
            <v>จ่าสิบโทพิษณุ โพธิชัย</v>
          </cell>
          <cell r="BM1505">
            <v>883263011056</v>
          </cell>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BL1506" t="str">
            <v>นางสาวโยทะกา โนชัยวงค์</v>
          </cell>
          <cell r="BM1506">
            <v>883263011188</v>
          </cell>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AA1507">
            <v>29</v>
          </cell>
          <cell r="AB1507">
            <v>9</v>
          </cell>
          <cell r="AC1507">
            <v>2563</v>
          </cell>
          <cell r="BL1507" t="str">
            <v>นายศตวรรษ อกตัน</v>
          </cell>
          <cell r="BM1507">
            <v>883263011190</v>
          </cell>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AA1508">
            <v>29</v>
          </cell>
          <cell r="AB1508">
            <v>9</v>
          </cell>
          <cell r="AC1508">
            <v>2563</v>
          </cell>
          <cell r="BL1508" t="str">
            <v>นายกวีณัท เธียรธนดิช</v>
          </cell>
          <cell r="BM1508">
            <v>883263011058</v>
          </cell>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BL1509" t="str">
            <v>นางสาวเจนจิรา สีขวา</v>
          </cell>
          <cell r="BM1509">
            <v>883263011059</v>
          </cell>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AA1510">
            <v>19</v>
          </cell>
          <cell r="AB1510">
            <v>8</v>
          </cell>
          <cell r="AC1510">
            <v>2563</v>
          </cell>
          <cell r="BL1510" t="str">
            <v>นายประเวช เบญญาบุษกร</v>
          </cell>
          <cell r="BM1510">
            <v>883263011189</v>
          </cell>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BL1511" t="str">
            <v>นางสาวพิไลลักษณ์ ปัญญาหนิ้ว</v>
          </cell>
          <cell r="BM1511">
            <v>888165010611</v>
          </cell>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BL1512" t="str">
            <v>นางสมศรี อินต๊ะปาน</v>
          </cell>
          <cell r="BM1512">
            <v>888165010502</v>
          </cell>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BL1513" t="str">
            <v>นางเครือวัลย์ จินใจ</v>
          </cell>
          <cell r="BM1513">
            <v>888165010503</v>
          </cell>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AA1514">
            <v>18</v>
          </cell>
          <cell r="AB1514">
            <v>11</v>
          </cell>
          <cell r="AC1514">
            <v>2562</v>
          </cell>
          <cell r="BL1514" t="str">
            <v>นางสุพร สุยะกัน</v>
          </cell>
          <cell r="BM1514">
            <v>883262011925</v>
          </cell>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AA1515">
            <v>5</v>
          </cell>
          <cell r="AB1515">
            <v>11</v>
          </cell>
          <cell r="AC1515">
            <v>2562</v>
          </cell>
          <cell r="BL1515" t="str">
            <v>นายกำพล สุกาละ</v>
          </cell>
          <cell r="BM1515">
            <v>883262011851</v>
          </cell>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AA1516">
            <v>3</v>
          </cell>
          <cell r="AB1516">
            <v>8</v>
          </cell>
          <cell r="AC1516">
            <v>2564</v>
          </cell>
          <cell r="BL1516" t="str">
            <v>นางปรานอม ใจเฮียง</v>
          </cell>
          <cell r="BM1516">
            <v>883263011666</v>
          </cell>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AA1517">
            <v>8</v>
          </cell>
          <cell r="AB1517">
            <v>6</v>
          </cell>
          <cell r="AC1517">
            <v>2564</v>
          </cell>
          <cell r="BL1517" t="str">
            <v>นายบุญ แสงหล้า</v>
          </cell>
          <cell r="BM1517">
            <v>883263011664</v>
          </cell>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AA1518">
            <v>18</v>
          </cell>
          <cell r="AB1518">
            <v>12</v>
          </cell>
          <cell r="AC1518">
            <v>2561</v>
          </cell>
          <cell r="BL1518" t="str">
            <v>นายสันติ สุริยะจันทร์</v>
          </cell>
          <cell r="BM1518">
            <v>823761010013</v>
          </cell>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BL1519" t="str">
            <v>นางกันยา สิทธิสอน</v>
          </cell>
          <cell r="BM1519">
            <v>888112650095</v>
          </cell>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AA1520">
            <v>5</v>
          </cell>
          <cell r="AB1520">
            <v>11</v>
          </cell>
          <cell r="AC1520">
            <v>2562</v>
          </cell>
          <cell r="BL1520" t="str">
            <v>นางสาววรรณวิสา วิญญา</v>
          </cell>
          <cell r="BM1520">
            <v>883262011785</v>
          </cell>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BL1521" t="str">
            <v>นางขันธ์ทอง สุพรรณ</v>
          </cell>
          <cell r="BM1521">
            <v>883262011784</v>
          </cell>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BL1522" t="str">
            <v>นายเจริญ เหลืองทอง</v>
          </cell>
          <cell r="BM1522">
            <v>883262011798</v>
          </cell>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AA1523">
            <v>6</v>
          </cell>
          <cell r="AB1523">
            <v>8</v>
          </cell>
          <cell r="AC1523">
            <v>2563</v>
          </cell>
          <cell r="BL1523" t="str">
            <v>นายเกษม ทองก้อน</v>
          </cell>
          <cell r="BM1523">
            <v>883263011036</v>
          </cell>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AA1524">
            <v>19</v>
          </cell>
          <cell r="AB1524">
            <v>8</v>
          </cell>
          <cell r="AC1524">
            <v>2563</v>
          </cell>
          <cell r="BL1524" t="str">
            <v>นายอุดม แสนวงมา</v>
          </cell>
          <cell r="BM1524">
            <v>883263011179</v>
          </cell>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AA1525">
            <v>19</v>
          </cell>
          <cell r="AB1525">
            <v>8</v>
          </cell>
          <cell r="AC1525">
            <v>2563</v>
          </cell>
          <cell r="BL1525" t="str">
            <v>นายสมชัย บูรณพงศ์ไพร</v>
          </cell>
          <cell r="BM1525">
            <v>883263011180</v>
          </cell>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BL1526" t="str">
            <v>นางสาวอทิพร เทพพะ</v>
          </cell>
          <cell r="BM1526">
            <v>883263011176</v>
          </cell>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AA1527">
            <v>9</v>
          </cell>
          <cell r="AB1527">
            <v>7</v>
          </cell>
          <cell r="AC1527">
            <v>2562</v>
          </cell>
          <cell r="BL1527" t="str">
            <v>นางสาวอัญชลีพร นามเมือง</v>
          </cell>
          <cell r="BM1527">
            <v>883262010714</v>
          </cell>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AA1528">
            <v>18</v>
          </cell>
          <cell r="AB1528">
            <v>11</v>
          </cell>
          <cell r="AC1528">
            <v>2562</v>
          </cell>
          <cell r="BL1528" t="str">
            <v>นางสาวกุลยา  แรดสวนสี</v>
          </cell>
          <cell r="BM1528">
            <v>883262011804</v>
          </cell>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AA1529">
            <v>18</v>
          </cell>
          <cell r="AB1529">
            <v>11</v>
          </cell>
          <cell r="AC1529">
            <v>2562</v>
          </cell>
          <cell r="BL1529" t="str">
            <v>นางสาวจารุวรรณ จันทราภาณุกร</v>
          </cell>
          <cell r="BM1529">
            <v>883262011806</v>
          </cell>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AA1530">
            <v>18</v>
          </cell>
          <cell r="AB1530">
            <v>11</v>
          </cell>
          <cell r="AC1530">
            <v>2562</v>
          </cell>
          <cell r="BL1530" t="str">
            <v>นายประภัตร์ สารินจา</v>
          </cell>
          <cell r="BM1530">
            <v>883262011809</v>
          </cell>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AA1531">
            <v>13</v>
          </cell>
          <cell r="AB1531">
            <v>8</v>
          </cell>
          <cell r="AC1531">
            <v>2563</v>
          </cell>
          <cell r="BL1531" t="str">
            <v>นางสาวสุธารัตน์ สุขเจริญ</v>
          </cell>
          <cell r="BM1531">
            <v>883263011126</v>
          </cell>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AA1532">
            <v>4</v>
          </cell>
          <cell r="AB1532">
            <v>11</v>
          </cell>
          <cell r="AC1532">
            <v>2562</v>
          </cell>
          <cell r="BL1532" t="str">
            <v>นายสุเทพ สุทินนา</v>
          </cell>
          <cell r="BM1532">
            <v>883262011812</v>
          </cell>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AA1533">
            <v>18</v>
          </cell>
          <cell r="AB1533">
            <v>11</v>
          </cell>
          <cell r="AC1533">
            <v>2562</v>
          </cell>
          <cell r="BL1533" t="str">
            <v>นายสำราญ กุณาธรรม</v>
          </cell>
          <cell r="BM1533">
            <v>883262011814</v>
          </cell>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AA1534">
            <v>18</v>
          </cell>
          <cell r="AB1534">
            <v>11</v>
          </cell>
          <cell r="AC1534">
            <v>2562</v>
          </cell>
          <cell r="BL1534" t="str">
            <v>นางทศพร นามเทพ</v>
          </cell>
          <cell r="BM1534">
            <v>883262011816</v>
          </cell>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BL1535" t="str">
            <v>นายอิสรชัย สายแปลง</v>
          </cell>
          <cell r="BM1535">
            <v>883262011817</v>
          </cell>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AA1536">
            <v>6</v>
          </cell>
          <cell r="AB1536">
            <v>7</v>
          </cell>
          <cell r="AC1536">
            <v>2564</v>
          </cell>
          <cell r="BL1536" t="str">
            <v>นายไพสนธ์ เกษมสุข</v>
          </cell>
          <cell r="BM1536">
            <v>883263011140</v>
          </cell>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AA1537">
            <v>25</v>
          </cell>
          <cell r="AB1537">
            <v>10</v>
          </cell>
          <cell r="AC1537">
            <v>2564</v>
          </cell>
          <cell r="BL1537" t="str">
            <v>นางสาว   ดวงเนตร</v>
          </cell>
          <cell r="BM1537">
            <v>883263011148</v>
          </cell>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BL1538" t="str">
            <v>นางสาวเกศริน อรุณแก้ว</v>
          </cell>
          <cell r="BM1538">
            <v>883263011200</v>
          </cell>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AA1539">
            <v>19</v>
          </cell>
          <cell r="AB1539">
            <v>12</v>
          </cell>
          <cell r="AC1539">
            <v>2563</v>
          </cell>
          <cell r="BL1539" t="str">
            <v>นายกวี ชงโคผดุง</v>
          </cell>
          <cell r="BM1539">
            <v>883263011070</v>
          </cell>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AA1540">
            <v>18</v>
          </cell>
          <cell r="AB1540">
            <v>11</v>
          </cell>
          <cell r="AC1540">
            <v>2562</v>
          </cell>
          <cell r="BL1540" t="str">
            <v>นายประเสริฐ เรือนแก้ว</v>
          </cell>
          <cell r="BM1540">
            <v>883262010712</v>
          </cell>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AA1541">
            <v>18</v>
          </cell>
          <cell r="AB1541">
            <v>11</v>
          </cell>
          <cell r="AC1541">
            <v>2562</v>
          </cell>
          <cell r="BL1541" t="str">
            <v>นายอุทัย เรือนแก้ว</v>
          </cell>
          <cell r="BM1541">
            <v>883262010711</v>
          </cell>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AA1542">
            <v>19</v>
          </cell>
          <cell r="AB1542">
            <v>8</v>
          </cell>
          <cell r="AC1542">
            <v>2563</v>
          </cell>
          <cell r="BL1542" t="str">
            <v>นางสาวคำแดง วงษ์จี๋</v>
          </cell>
          <cell r="BM1542">
            <v>883263011064</v>
          </cell>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BL1543" t="str">
            <v>นางสาวนิพาพร ใจเป็ง</v>
          </cell>
          <cell r="BM1543">
            <v>823761010008</v>
          </cell>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AA1544">
            <v>2</v>
          </cell>
          <cell r="AB1544">
            <v>8</v>
          </cell>
          <cell r="AC1544">
            <v>2561</v>
          </cell>
          <cell r="BL1544" t="str">
            <v>นางวรรณา กิจรัตนี</v>
          </cell>
          <cell r="BM1544">
            <v>823761010033</v>
          </cell>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AA1545">
            <v>2</v>
          </cell>
          <cell r="AB1545">
            <v>8</v>
          </cell>
          <cell r="AC1545">
            <v>2561</v>
          </cell>
          <cell r="BL1545" t="str">
            <v>นางสาวรำไพ โพธิสัตย์</v>
          </cell>
          <cell r="BM1545">
            <v>823761010009</v>
          </cell>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AA1546">
            <v>18</v>
          </cell>
          <cell r="AB1546">
            <v>11</v>
          </cell>
          <cell r="AC1546">
            <v>2562</v>
          </cell>
          <cell r="BL1546" t="str">
            <v>นางวรรณา ปัญญา</v>
          </cell>
          <cell r="BM1546">
            <v>883262011839</v>
          </cell>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BL1547" t="str">
            <v>นายบุญทอง มงคลเจริญชื่น</v>
          </cell>
          <cell r="BM1547">
            <v>883262011840</v>
          </cell>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AA1548">
            <v>5</v>
          </cell>
          <cell r="AB1548">
            <v>11</v>
          </cell>
          <cell r="AC1548">
            <v>2562</v>
          </cell>
          <cell r="BL1548" t="str">
            <v>นายบุญเลิศ เหมยเขียว</v>
          </cell>
          <cell r="BM1548">
            <v>883262011841</v>
          </cell>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AA1549">
            <v>13</v>
          </cell>
          <cell r="AB1549">
            <v>8</v>
          </cell>
          <cell r="AC1549">
            <v>2563</v>
          </cell>
          <cell r="BL1549" t="str">
            <v>นางสาวภรณ์ทิพย์ พัลวัลย์</v>
          </cell>
          <cell r="BM1549">
            <v>883263011042</v>
          </cell>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AA1550">
            <v>18</v>
          </cell>
          <cell r="AB1550">
            <v>11</v>
          </cell>
          <cell r="AC1550">
            <v>2562</v>
          </cell>
          <cell r="BL1550" t="str">
            <v>นางสาวอธิพร อุปนันต์</v>
          </cell>
          <cell r="BM1550">
            <v>883262011843</v>
          </cell>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AA1551">
            <v>18</v>
          </cell>
          <cell r="AB1551">
            <v>11</v>
          </cell>
          <cell r="AC1551">
            <v>2562</v>
          </cell>
          <cell r="BL1551" t="str">
            <v>นางสาววราภรณ์ ซิระเซ็น</v>
          </cell>
          <cell r="BM1551">
            <v>883262011845</v>
          </cell>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AA1552">
            <v>18</v>
          </cell>
          <cell r="AB1552">
            <v>11</v>
          </cell>
          <cell r="AC1552">
            <v>2562</v>
          </cell>
          <cell r="BL1552" t="str">
            <v>นางสาวจิราพร เกษมสุข</v>
          </cell>
          <cell r="BM1552">
            <v>883262011790</v>
          </cell>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AA1553">
            <v>4</v>
          </cell>
          <cell r="AB1553">
            <v>11</v>
          </cell>
          <cell r="AC1553">
            <v>2562</v>
          </cell>
          <cell r="BL1553" t="str">
            <v>นายเอนก สีทองบูรณ์</v>
          </cell>
          <cell r="BM1553">
            <v>883262011788</v>
          </cell>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BL1554" t="str">
            <v>นางสาวสุพัตรา สุพรรณ์</v>
          </cell>
          <cell r="BM1554">
            <v>883262011848</v>
          </cell>
        </row>
        <row r="1555">
          <cell r="B1555">
            <v>2399</v>
          </cell>
          <cell r="C1555">
            <v>1551</v>
          </cell>
          <cell r="D1555">
            <v>19</v>
          </cell>
          <cell r="E1555">
            <v>12</v>
          </cell>
          <cell r="F1555">
            <v>2566</v>
          </cell>
          <cell r="G1555">
            <v>340744005</v>
          </cell>
          <cell r="I1555" t="str">
            <v>บ้านใหม่สามัคคี</v>
          </cell>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AA1555">
            <v>15</v>
          </cell>
          <cell r="AB1555">
            <v>5</v>
          </cell>
          <cell r="AC1555">
            <v>2561</v>
          </cell>
          <cell r="BL1555" t="str">
            <v xml:space="preserve">บ้านใหม่สามัคคี </v>
          </cell>
          <cell r="BM1555">
            <v>0</v>
          </cell>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BL1556" t="str">
            <v>นางสาวภิรัญญา แสงผึ้ง</v>
          </cell>
          <cell r="BM1556">
            <v>883263011147</v>
          </cell>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BL1557" t="str">
            <v>นางสาวพัตรพิมล ตานะเป็ง</v>
          </cell>
          <cell r="BM1557">
            <v>883263011129</v>
          </cell>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AA1558">
            <v>29</v>
          </cell>
          <cell r="AB1558">
            <v>6</v>
          </cell>
          <cell r="AC1558">
            <v>2564</v>
          </cell>
          <cell r="BL1558" t="str">
            <v>นางสาวบัณฑิตา ไทยใหม่</v>
          </cell>
          <cell r="BM1558">
            <v>883263011131</v>
          </cell>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BL1559" t="str">
            <v>นางจิตตพิมพ์ ศรีคำนวล</v>
          </cell>
          <cell r="BM1559">
            <v>883263011037</v>
          </cell>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BL1560" t="str">
            <v>นายประสงค์ บูรณะ</v>
          </cell>
          <cell r="BM1560">
            <v>888165010604</v>
          </cell>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AA1561">
            <v>1</v>
          </cell>
          <cell r="AB1561">
            <v>6</v>
          </cell>
          <cell r="AC1561">
            <v>2564</v>
          </cell>
          <cell r="BL1561" t="str">
            <v>นางสาวณัฐธิดา วรษายะ</v>
          </cell>
          <cell r="BM1561">
            <v>883263011141</v>
          </cell>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AA1562">
            <v>13</v>
          </cell>
          <cell r="AB1562">
            <v>8</v>
          </cell>
          <cell r="AC1562">
            <v>2563</v>
          </cell>
          <cell r="BL1562" t="str">
            <v>นางสาวมาลี เตชะตา</v>
          </cell>
          <cell r="BM1562">
            <v>883263011130</v>
          </cell>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AA1563">
            <v>29</v>
          </cell>
          <cell r="AB1563">
            <v>9</v>
          </cell>
          <cell r="AC1563">
            <v>2563</v>
          </cell>
          <cell r="BL1563" t="str">
            <v>นางสมศรี จันตะพรม</v>
          </cell>
          <cell r="BM1563">
            <v>883263011139</v>
          </cell>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AA1564">
            <v>20</v>
          </cell>
          <cell r="AB1564">
            <v>8</v>
          </cell>
          <cell r="AC1564">
            <v>2563</v>
          </cell>
          <cell r="BL1564" t="str">
            <v>นางฉัตรวลัยหรือหยดวลัย ปิยพรชัยตระกูลหรือยศถามี</v>
          </cell>
          <cell r="BM1564">
            <v>883263011271</v>
          </cell>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AA1565">
            <v>20</v>
          </cell>
          <cell r="AB1565">
            <v>8</v>
          </cell>
          <cell r="AC1565">
            <v>2563</v>
          </cell>
          <cell r="BL1565" t="str">
            <v>นางต้อย กันทะมาลี</v>
          </cell>
          <cell r="BM1565">
            <v>883263011272</v>
          </cell>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BB1566" t="str">
            <v>ยกเลิกสืบเนื่องจากชำระหนี้ปิดบัญชี 31/5/2567</v>
          </cell>
          <cell r="BL1566" t="str">
            <v>นายธนากฤต แสนใจบาล</v>
          </cell>
          <cell r="BM1566">
            <v>883263011656</v>
          </cell>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BL1567" t="str">
            <v>นายเสาร์คำ ลำยุ</v>
          </cell>
          <cell r="BM1567">
            <v>883263011652</v>
          </cell>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BL1568" t="str">
            <v>นางสาวอรัญญา พรรณสุวรรณ์</v>
          </cell>
          <cell r="BM1568">
            <v>883263011651</v>
          </cell>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AA1569">
            <v>10</v>
          </cell>
          <cell r="AB1569">
            <v>8</v>
          </cell>
          <cell r="AC1569">
            <v>2564</v>
          </cell>
          <cell r="BL1569" t="str">
            <v>นางนิตยา ศรีวิชัย</v>
          </cell>
          <cell r="BM1569">
            <v>883263011650</v>
          </cell>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AA1570">
            <v>1</v>
          </cell>
          <cell r="AB1570">
            <v>6</v>
          </cell>
          <cell r="AC1570">
            <v>2564</v>
          </cell>
          <cell r="BL1570" t="str">
            <v>นางอรุณี กองบุญเกิด</v>
          </cell>
          <cell r="BM1570">
            <v>883263011649</v>
          </cell>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BL1571" t="str">
            <v>นางบัวไข ฤทธิ์เรืองโรจน์</v>
          </cell>
          <cell r="BM1571">
            <v>883263011648</v>
          </cell>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BL1572" t="str">
            <v>นางสาวสริญญา ปวนแสนคำ</v>
          </cell>
          <cell r="BM1572">
            <v>883263011642</v>
          </cell>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AA1573">
            <v>25</v>
          </cell>
          <cell r="AB1573">
            <v>4</v>
          </cell>
          <cell r="AC1573">
            <v>2566</v>
          </cell>
          <cell r="BL1573" t="str">
            <v>นางสาวทัศนีย์ ใจจันติ๊บ</v>
          </cell>
          <cell r="BM1573">
            <v>888165010511</v>
          </cell>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AA1574">
            <v>16</v>
          </cell>
          <cell r="AB1574">
            <v>5</v>
          </cell>
          <cell r="AC1574">
            <v>2566</v>
          </cell>
          <cell r="BL1574" t="str">
            <v>นายบุญธรรม จีนะจุมปู</v>
          </cell>
          <cell r="BM1574">
            <v>888165010504</v>
          </cell>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BL1575" t="str">
            <v>นายเจษฎา หน่อแก้ว</v>
          </cell>
          <cell r="BM1575">
            <v>888165010605</v>
          </cell>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AA1576">
            <v>29</v>
          </cell>
          <cell r="AB1576">
            <v>10</v>
          </cell>
          <cell r="AC1576">
            <v>2562</v>
          </cell>
          <cell r="BL1576" t="str">
            <v>นายปฏิวัติ ปู่แก้ว</v>
          </cell>
          <cell r="BM1576">
            <v>883262010713</v>
          </cell>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BL1577" t="str">
            <v>นางจิดาภา จันทร์ราชา</v>
          </cell>
          <cell r="BM1577">
            <v>883262010669</v>
          </cell>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BL1578" t="str">
            <v>นายสุรศักดิ์ กติกาชีวิน</v>
          </cell>
          <cell r="BM1578">
            <v>883263011054</v>
          </cell>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BL1579" t="str">
            <v>นายอุเทน ทิพย์ธรรม</v>
          </cell>
          <cell r="BM1579">
            <v>883263011063</v>
          </cell>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AA1580">
            <v>20</v>
          </cell>
          <cell r="AB1580">
            <v>8</v>
          </cell>
          <cell r="AC1580">
            <v>2563</v>
          </cell>
          <cell r="BL1580" t="str">
            <v>นางสุทิน สุวรรณ</v>
          </cell>
          <cell r="BM1580">
            <v>883263011060</v>
          </cell>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AA1581">
            <v>18</v>
          </cell>
          <cell r="AB1581">
            <v>11</v>
          </cell>
          <cell r="AC1581">
            <v>2562</v>
          </cell>
          <cell r="BL1581" t="str">
            <v>นางจุฑามาศ คำภีระ</v>
          </cell>
          <cell r="BM1581">
            <v>883262011824</v>
          </cell>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AA1582">
            <v>18</v>
          </cell>
          <cell r="AB1582">
            <v>11</v>
          </cell>
          <cell r="AC1582">
            <v>2562</v>
          </cell>
          <cell r="BL1582" t="str">
            <v>นางบัวคลี่ สมสิงห์คำ</v>
          </cell>
          <cell r="BM1582">
            <v>883262011825</v>
          </cell>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AA1583">
            <v>26</v>
          </cell>
          <cell r="AB1583">
            <v>8</v>
          </cell>
          <cell r="AC1583">
            <v>2564</v>
          </cell>
          <cell r="BL1583" t="str">
            <v>นายณรงค์ เดชดง</v>
          </cell>
          <cell r="BM1583">
            <v>883263011049</v>
          </cell>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AA1584">
            <v>18</v>
          </cell>
          <cell r="AB1584">
            <v>11</v>
          </cell>
          <cell r="AC1584">
            <v>2562</v>
          </cell>
          <cell r="BL1584" t="str">
            <v>นายไสว ทาสี</v>
          </cell>
          <cell r="BM1584">
            <v>883262011828</v>
          </cell>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AA1585">
            <v>18</v>
          </cell>
          <cell r="AB1585">
            <v>11</v>
          </cell>
          <cell r="AC1585">
            <v>2562</v>
          </cell>
          <cell r="BL1585" t="str">
            <v>นายไสว ทาสี</v>
          </cell>
          <cell r="BM1585">
            <v>883262011828</v>
          </cell>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AA1586">
            <v>18</v>
          </cell>
          <cell r="AB1586">
            <v>11</v>
          </cell>
          <cell r="AC1586">
            <v>2562</v>
          </cell>
          <cell r="BL1586" t="str">
            <v>นายสุทธิศักดิ์ ขัดก๋า</v>
          </cell>
          <cell r="BM1586">
            <v>883262011827</v>
          </cell>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AA1587">
            <v>6</v>
          </cell>
          <cell r="AB1587">
            <v>7</v>
          </cell>
          <cell r="AC1587">
            <v>2564</v>
          </cell>
          <cell r="BL1587" t="str">
            <v>นายอิทธิพล สายกันธา</v>
          </cell>
          <cell r="BM1587">
            <v>883263011046</v>
          </cell>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AA1588">
            <v>24</v>
          </cell>
          <cell r="AB1588">
            <v>8</v>
          </cell>
          <cell r="AC1588">
            <v>2564</v>
          </cell>
          <cell r="BL1588" t="str">
            <v>นายวิรัตน์ พงศ์พนาชีวิน</v>
          </cell>
          <cell r="BM1588">
            <v>883263011267</v>
          </cell>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BL1589" t="str">
            <v>นายสุทัศน์ บุญทา</v>
          </cell>
          <cell r="BM1589">
            <v>883262011834</v>
          </cell>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AA1590">
            <v>18</v>
          </cell>
          <cell r="AB1590">
            <v>11</v>
          </cell>
          <cell r="AC1590">
            <v>2562</v>
          </cell>
          <cell r="BL1590" t="str">
            <v>นายเอกถวัลย์ โยมนา</v>
          </cell>
          <cell r="BM1590">
            <v>883262011836</v>
          </cell>
        </row>
        <row r="1591">
          <cell r="B1591">
            <v>2435</v>
          </cell>
          <cell r="C1591">
            <v>1587</v>
          </cell>
          <cell r="D1591">
            <v>23</v>
          </cell>
          <cell r="E1591">
            <v>1</v>
          </cell>
          <cell r="F1591">
            <v>2567</v>
          </cell>
          <cell r="G1591">
            <v>800032568506</v>
          </cell>
          <cell r="H1591" t="str">
            <v>นาย</v>
          </cell>
          <cell r="I1591" t="str">
            <v>มงคล</v>
          </cell>
          <cell r="J1591" t="str">
            <v>บุตรต๊ะ</v>
          </cell>
          <cell r="L1591" t="str">
            <v>จอมทอง</v>
          </cell>
          <cell r="M1591" t="str">
            <v>เชียงใหม่ 3</v>
          </cell>
          <cell r="N1591">
            <v>8</v>
          </cell>
          <cell r="S1591" t="str">
            <v>จังหวัดฮอด</v>
          </cell>
          <cell r="T1591" t="str">
            <v>ผบ.1468</v>
          </cell>
          <cell r="U1591">
            <v>2561</v>
          </cell>
          <cell r="V1591" t="str">
            <v>ผบ.139</v>
          </cell>
          <cell r="W1591">
            <v>2562</v>
          </cell>
          <cell r="BB1591" t="str">
            <v>ตั้งแฟ้มเพื่อวางเงิน</v>
          </cell>
          <cell r="BL1591" t="str">
            <v>นายมงคล บุตรต๊ะ</v>
          </cell>
          <cell r="BM1591">
            <v>0</v>
          </cell>
        </row>
        <row r="1592">
          <cell r="B1592">
            <v>2436</v>
          </cell>
          <cell r="C1592">
            <v>1588</v>
          </cell>
          <cell r="D1592">
            <v>23</v>
          </cell>
          <cell r="E1592">
            <v>1</v>
          </cell>
          <cell r="F1592">
            <v>2567</v>
          </cell>
          <cell r="G1592">
            <v>800031141891</v>
          </cell>
          <cell r="H1592" t="str">
            <v>นาย</v>
          </cell>
          <cell r="I1592" t="str">
            <v>อุ่นคำ</v>
          </cell>
          <cell r="J1592" t="str">
            <v>คำมูล</v>
          </cell>
          <cell r="L1592" t="str">
            <v>ดอยเต่า</v>
          </cell>
          <cell r="M1592" t="str">
            <v>เชียงใหม่ 3</v>
          </cell>
          <cell r="N1592">
            <v>8</v>
          </cell>
          <cell r="S1592" t="str">
            <v>จังหวัดฮอด</v>
          </cell>
          <cell r="T1592" t="str">
            <v>ผบ.1328</v>
          </cell>
          <cell r="U1592">
            <v>2559</v>
          </cell>
          <cell r="V1592" t="str">
            <v>ผบ.1474</v>
          </cell>
          <cell r="W1592">
            <v>2559</v>
          </cell>
          <cell r="BL1592" t="str">
            <v>นายอุ่นคำ คำมูล</v>
          </cell>
          <cell r="BM1592">
            <v>0</v>
          </cell>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L1593" t="str">
            <v>ดอยเต่า</v>
          </cell>
          <cell r="M1593" t="str">
            <v>เชียงใหม่ 3</v>
          </cell>
          <cell r="N1593">
            <v>8</v>
          </cell>
          <cell r="S1593" t="str">
            <v>จังหวัดฮอด</v>
          </cell>
          <cell r="T1593" t="str">
            <v>ผบ.22</v>
          </cell>
          <cell r="U1593">
            <v>2559</v>
          </cell>
          <cell r="V1593" t="str">
            <v>ผบ.119</v>
          </cell>
          <cell r="W1593">
            <v>2559</v>
          </cell>
          <cell r="BL1593" t="str">
            <v>นางสาวสายฝน ศรีสกุลดสาวภาคย์</v>
          </cell>
          <cell r="BM1593">
            <v>0</v>
          </cell>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L1594" t="str">
            <v>ฮอด</v>
          </cell>
          <cell r="M1594" t="str">
            <v>เชียงใหม่ 3</v>
          </cell>
          <cell r="N1594">
            <v>8</v>
          </cell>
          <cell r="S1594" t="str">
            <v>จังหวัดฮอด</v>
          </cell>
          <cell r="T1594" t="str">
            <v>ผบ.597</v>
          </cell>
          <cell r="U1594">
            <v>2558</v>
          </cell>
          <cell r="V1594" t="str">
            <v>ผบ.600</v>
          </cell>
          <cell r="W1594">
            <v>2558</v>
          </cell>
          <cell r="BL1594" t="str">
            <v>นางทองเหรียญ แสนปัญญา</v>
          </cell>
          <cell r="BM1594">
            <v>0</v>
          </cell>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BL1595" t="str">
            <v>นางสาวพรพิมล ดีนะ</v>
          </cell>
          <cell r="BM1595">
            <v>883262011669</v>
          </cell>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G1596">
            <v>7</v>
          </cell>
          <cell r="AH1596">
            <v>6</v>
          </cell>
          <cell r="AI1596">
            <v>2565</v>
          </cell>
          <cell r="BL1596" t="str">
            <v>นายวิทยา เจริญอายุวัฒ</v>
          </cell>
          <cell r="BM1596">
            <v>883263011620</v>
          </cell>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AA1597">
            <v>2</v>
          </cell>
          <cell r="AB1597">
            <v>9</v>
          </cell>
          <cell r="AC1597">
            <v>2563</v>
          </cell>
          <cell r="BL1597" t="str">
            <v>นางสาวอรพินธิ์ จี่มะลิ</v>
          </cell>
          <cell r="BM1597">
            <v>883262011656</v>
          </cell>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AA1598">
            <v>19</v>
          </cell>
          <cell r="AB1598">
            <v>11</v>
          </cell>
          <cell r="AC1598">
            <v>2562</v>
          </cell>
          <cell r="BL1598" t="str">
            <v>นายบุญชม ขอนพืช</v>
          </cell>
          <cell r="BM1598">
            <v>883262011661</v>
          </cell>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P1599" t="str">
            <v>1.บุคคลค้ำประกัน</v>
          </cell>
          <cell r="S1599" t="str">
            <v>จังหวัดแพร่</v>
          </cell>
          <cell r="T1599" t="str">
            <v>ผบ.2265</v>
          </cell>
          <cell r="U1599">
            <v>2557</v>
          </cell>
          <cell r="V1599" t="str">
            <v>ผบ.2482</v>
          </cell>
          <cell r="W1599">
            <v>2557</v>
          </cell>
          <cell r="X1599">
            <v>27</v>
          </cell>
          <cell r="Y1599">
            <v>10</v>
          </cell>
          <cell r="Z1599">
            <v>2557</v>
          </cell>
          <cell r="BL1599" t="str">
            <v>นายสุชาติ เทียนทอง</v>
          </cell>
          <cell r="BM1599">
            <v>0</v>
          </cell>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AA1600">
            <v>19</v>
          </cell>
          <cell r="AB1600">
            <v>11</v>
          </cell>
          <cell r="AC1600">
            <v>2562</v>
          </cell>
          <cell r="BL1600" t="str">
            <v>นายนครินทร์  ญาติมาก</v>
          </cell>
          <cell r="BM1600">
            <v>883262011662</v>
          </cell>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AA1601">
            <v>19</v>
          </cell>
          <cell r="AB1601">
            <v>11</v>
          </cell>
          <cell r="AC1601">
            <v>2562</v>
          </cell>
          <cell r="BL1601" t="str">
            <v>นางสาวพิมฤทัย ไชยวงษ์</v>
          </cell>
          <cell r="BM1601">
            <v>883262011665</v>
          </cell>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BL1602" t="str">
            <v>นางสาวมัณฑนา ดาวเลิศ</v>
          </cell>
          <cell r="BM1602">
            <v>888166010068</v>
          </cell>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BL1603" t="str">
            <v>นางสาวสมศรี วีรยุทธกำจร</v>
          </cell>
          <cell r="BM1603">
            <v>888166010041</v>
          </cell>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BL1604" t="str">
            <v>นางสาวเบญญาภา  ม่วงใหม่</v>
          </cell>
          <cell r="BM1604">
            <v>883263011167</v>
          </cell>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BL1605" t="str">
            <v>นายเจริญพร สินสะโน</v>
          </cell>
          <cell r="BM1605">
            <v>883263011097</v>
          </cell>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AA1606">
            <v>3</v>
          </cell>
          <cell r="AB1606">
            <v>9</v>
          </cell>
          <cell r="AC1606">
            <v>2563</v>
          </cell>
          <cell r="AG1606">
            <v>19</v>
          </cell>
          <cell r="AH1606">
            <v>10</v>
          </cell>
          <cell r="AI1606">
            <v>2564</v>
          </cell>
          <cell r="BL1606" t="str">
            <v>นายณัฐกร เสนะจุติ</v>
          </cell>
          <cell r="BM1606">
            <v>883263011165</v>
          </cell>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BL1607" t="str">
            <v>นายชัชวาล ไร่ดี</v>
          </cell>
          <cell r="BM1607">
            <v>883263011100</v>
          </cell>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AA1608">
            <v>9</v>
          </cell>
          <cell r="AB1608">
            <v>9</v>
          </cell>
          <cell r="AC1608">
            <v>2563</v>
          </cell>
          <cell r="BL1608" t="str">
            <v>นางสาวหทัยกาญจน์ ศิริ</v>
          </cell>
          <cell r="BM1608">
            <v>883263011109</v>
          </cell>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AA1609">
            <v>25</v>
          </cell>
          <cell r="AB1609">
            <v>12</v>
          </cell>
          <cell r="AC1609">
            <v>2560</v>
          </cell>
          <cell r="BL1609" t="str">
            <v>นางชิณากานต์ เจริญสุข</v>
          </cell>
          <cell r="BM1609">
            <v>823760010284</v>
          </cell>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G1610">
            <v>1</v>
          </cell>
          <cell r="AH1610">
            <v>5</v>
          </cell>
          <cell r="AI1610">
            <v>2560</v>
          </cell>
          <cell r="BL1610" t="str">
            <v>นาย
นางเสริม 
ไฝทอง แก้วก๋องมา
แก้วก๋องมา</v>
          </cell>
          <cell r="BM1610">
            <v>823759010207</v>
          </cell>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AA1611">
            <v>21</v>
          </cell>
          <cell r="AB1611">
            <v>6</v>
          </cell>
          <cell r="AC1611">
            <v>2564</v>
          </cell>
          <cell r="BL1611" t="str">
            <v>นายรังสรรค์ อินทะนู</v>
          </cell>
          <cell r="BM1611">
            <v>883263011156</v>
          </cell>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AA1612">
            <v>14</v>
          </cell>
          <cell r="AB1612">
            <v>6</v>
          </cell>
          <cell r="AC1612">
            <v>2560</v>
          </cell>
          <cell r="BL1612" t="str">
            <v>นางธัญญรัตน์ คำแห่</v>
          </cell>
          <cell r="BM1612">
            <v>8237599010210</v>
          </cell>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AA1613">
            <v>19</v>
          </cell>
          <cell r="AB1613">
            <v>11</v>
          </cell>
          <cell r="AC1613">
            <v>2562</v>
          </cell>
          <cell r="BL1613" t="str">
            <v>นางแสงจันทร์ วิมาลา</v>
          </cell>
          <cell r="BM1613">
            <v>823758010717</v>
          </cell>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BL1614" t="str">
            <v>นางวิลาวัลย์ เจริญสุข</v>
          </cell>
          <cell r="BM1614">
            <v>0</v>
          </cell>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AA1615">
            <v>25</v>
          </cell>
          <cell r="AB1615">
            <v>7</v>
          </cell>
          <cell r="AC1615">
            <v>2560</v>
          </cell>
          <cell r="BL1615" t="str">
            <v>นายวิทยา คำมาวัน</v>
          </cell>
          <cell r="BM1615">
            <v>0</v>
          </cell>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BL1616" t="str">
            <v>นางสาว
นายปีย์วรา
จักรกริศน์ ปราบไพรี
ปราบไพรี</v>
          </cell>
          <cell r="BM1616">
            <v>823758010346</v>
          </cell>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BL1617" t="str">
            <v>นายพิชิต สิงหราชโยคี</v>
          </cell>
          <cell r="BM1617">
            <v>823759010511</v>
          </cell>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BL1618" t="str">
            <v>นายคงศักดิ์ จันทร์เขียว</v>
          </cell>
          <cell r="BM1618">
            <v>883263011175</v>
          </cell>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BL1619" t="str">
            <v>นายอินสม สร้อยฟ้า</v>
          </cell>
          <cell r="BM1619">
            <v>883263011078</v>
          </cell>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AA1620">
            <v>16</v>
          </cell>
          <cell r="AB1620">
            <v>2</v>
          </cell>
          <cell r="AC1620">
            <v>2560</v>
          </cell>
          <cell r="BL1620" t="str">
            <v>นายบุญทา สุยะใหญ่</v>
          </cell>
          <cell r="BM1620">
            <v>823759010205</v>
          </cell>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AA1621">
            <v>24</v>
          </cell>
          <cell r="AB1621">
            <v>4</v>
          </cell>
          <cell r="AC1621">
            <v>2566</v>
          </cell>
          <cell r="BL1621" t="str">
            <v>นางสาวเนรัญชรา จันทราศรี</v>
          </cell>
          <cell r="BM1621">
            <v>883263011713</v>
          </cell>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AA1622">
            <v>22</v>
          </cell>
          <cell r="AB1622">
            <v>8</v>
          </cell>
          <cell r="AC1622">
            <v>2566</v>
          </cell>
          <cell r="BL1622" t="str">
            <v>นางสิงห์แก้ว แก้วคำ</v>
          </cell>
          <cell r="BM1622">
            <v>888166010162</v>
          </cell>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AA1623">
            <v>20</v>
          </cell>
          <cell r="AB1623">
            <v>4</v>
          </cell>
          <cell r="AC1623">
            <v>2566</v>
          </cell>
          <cell r="BL1623" t="str">
            <v>นายมานพ บุญหนัก</v>
          </cell>
          <cell r="BM1623">
            <v>888165010701</v>
          </cell>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AA1624">
            <v>24</v>
          </cell>
          <cell r="AB1624">
            <v>4</v>
          </cell>
          <cell r="AC1624">
            <v>2566</v>
          </cell>
          <cell r="BL1624" t="str">
            <v>นางสาวตรียาภรณ์ จำปาสิทธิ์</v>
          </cell>
          <cell r="BM1624">
            <v>888165010697</v>
          </cell>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BL1625" t="str">
            <v>นางสาวนริศญา ยศอิ</v>
          </cell>
          <cell r="BM1625">
            <v>888165010743</v>
          </cell>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BL1626" t="str">
            <v>นางสาวณัฎฐวี มินทะนา</v>
          </cell>
          <cell r="BM1626">
            <v>888165010699</v>
          </cell>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BL1627" t="str">
            <v>นางสาววริศรา อุปละ</v>
          </cell>
          <cell r="BM1627">
            <v>888165010784</v>
          </cell>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AA1628">
            <v>24</v>
          </cell>
          <cell r="AB1628">
            <v>4</v>
          </cell>
          <cell r="AC1628">
            <v>2566</v>
          </cell>
          <cell r="BL1628" t="str">
            <v>นายประชาญ นำสม</v>
          </cell>
          <cell r="BM1628">
            <v>888165010713</v>
          </cell>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BL1629" t="str">
            <v>นายสุนทร อุทิศลาภผล</v>
          </cell>
          <cell r="BM1629">
            <v>883263011092</v>
          </cell>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AA1630">
            <v>7</v>
          </cell>
          <cell r="AB1630">
            <v>12</v>
          </cell>
          <cell r="AC1630">
            <v>2563</v>
          </cell>
          <cell r="BL1630" t="str">
            <v>นายสุบิน ทอสาร</v>
          </cell>
          <cell r="BM1630">
            <v>883263011090</v>
          </cell>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AA1631">
            <v>10</v>
          </cell>
          <cell r="AB1631">
            <v>9</v>
          </cell>
          <cell r="AC1631">
            <v>2563</v>
          </cell>
          <cell r="BL1631" t="str">
            <v>นายธนกฤต ธนันชัย</v>
          </cell>
          <cell r="BM1631">
            <v>883263011096</v>
          </cell>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BL1632" t="str">
            <v>นายอุทิศ ทาหล้า</v>
          </cell>
          <cell r="BM1632">
            <v>883263011089</v>
          </cell>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AA1633">
            <v>3</v>
          </cell>
          <cell r="AB1633">
            <v>9</v>
          </cell>
          <cell r="AC1633">
            <v>2563</v>
          </cell>
          <cell r="BL1633" t="str">
            <v>นางสาวพัชรินทร์ ณ วรรณติ๊บ</v>
          </cell>
          <cell r="BM1633">
            <v>883263011085</v>
          </cell>
        </row>
        <row r="1634">
          <cell r="B1634">
            <v>2478</v>
          </cell>
          <cell r="C1634">
            <v>1630</v>
          </cell>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S1634" t="str">
            <v>จังหวัดฝาง</v>
          </cell>
          <cell r="T1634" t="str">
            <v>ผบ.601</v>
          </cell>
          <cell r="U1634">
            <v>2557</v>
          </cell>
          <cell r="V1634" t="str">
            <v>ผบ719</v>
          </cell>
          <cell r="W1634">
            <v>2557</v>
          </cell>
          <cell r="BL1634" t="str">
            <v>นายบุญมี ปุกคำ</v>
          </cell>
          <cell r="BM1634">
            <v>823857010025</v>
          </cell>
        </row>
        <row r="1635">
          <cell r="B1635">
            <v>2479</v>
          </cell>
          <cell r="C1635">
            <v>1631</v>
          </cell>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ผบ.855</v>
          </cell>
          <cell r="U1635">
            <v>2558</v>
          </cell>
          <cell r="V1635" t="str">
            <v>ผบ.96</v>
          </cell>
          <cell r="W1635">
            <v>2559</v>
          </cell>
          <cell r="AA1635">
            <v>25</v>
          </cell>
          <cell r="AB1635">
            <v>2</v>
          </cell>
          <cell r="AC1635">
            <v>2559</v>
          </cell>
          <cell r="BL1635" t="str">
            <v>นางกัลยกร กันธิยะ</v>
          </cell>
          <cell r="BM1635">
            <v>823859010416</v>
          </cell>
        </row>
        <row r="1636">
          <cell r="B1636">
            <v>2480</v>
          </cell>
          <cell r="C1636">
            <v>1632</v>
          </cell>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S1636" t="str">
            <v>จังหวัดฝาง</v>
          </cell>
          <cell r="T1636" t="str">
            <v>ผบ.169</v>
          </cell>
          <cell r="U1636">
            <v>2557</v>
          </cell>
          <cell r="V1636" t="str">
            <v>ผบ.359</v>
          </cell>
          <cell r="W1636">
            <v>2557</v>
          </cell>
          <cell r="X1636">
            <v>15</v>
          </cell>
          <cell r="Y1636">
            <v>7</v>
          </cell>
          <cell r="Z1636">
            <v>2557</v>
          </cell>
          <cell r="BL1636" t="str">
            <v>นายสมัย ดวงวิลัย</v>
          </cell>
          <cell r="BM1636">
            <v>823857010294</v>
          </cell>
        </row>
        <row r="1637">
          <cell r="B1637">
            <v>2481</v>
          </cell>
          <cell r="C1637">
            <v>1633</v>
          </cell>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ผบ.700</v>
          </cell>
          <cell r="U1637">
            <v>2557</v>
          </cell>
          <cell r="V1637" t="str">
            <v>ผบ.19</v>
          </cell>
          <cell r="W1637">
            <v>2558</v>
          </cell>
          <cell r="X1637">
            <v>28</v>
          </cell>
          <cell r="Y1637">
            <v>1</v>
          </cell>
          <cell r="Z1637">
            <v>2558</v>
          </cell>
          <cell r="BL1637" t="str">
            <v>นางสาวศุภาพิชญ์ ศรีคงยศ</v>
          </cell>
          <cell r="BM1637">
            <v>823857010446</v>
          </cell>
        </row>
        <row r="1638">
          <cell r="B1638">
            <v>2482</v>
          </cell>
          <cell r="C1638">
            <v>1634</v>
          </cell>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S1638" t="str">
            <v>จังหวัดฝาง</v>
          </cell>
          <cell r="T1638" t="str">
            <v>ผบ.748</v>
          </cell>
          <cell r="U1638">
            <v>2557</v>
          </cell>
          <cell r="V1638" t="str">
            <v>ผบ.874</v>
          </cell>
          <cell r="W1638">
            <v>2557</v>
          </cell>
          <cell r="AA1638">
            <v>12</v>
          </cell>
          <cell r="AB1638">
            <v>12</v>
          </cell>
          <cell r="AC1638">
            <v>2557</v>
          </cell>
          <cell r="BL1638" t="str">
            <v>นางสาวเครือวัลย์ ปัญญา</v>
          </cell>
          <cell r="BM1638">
            <v>823857010674</v>
          </cell>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S1639" t="str">
            <v>จังหวัดฮอด</v>
          </cell>
          <cell r="T1639" t="str">
            <v>ผบE829</v>
          </cell>
          <cell r="U1639">
            <v>2564</v>
          </cell>
          <cell r="V1639" t="str">
            <v>ผบE08</v>
          </cell>
          <cell r="W1639">
            <v>2565</v>
          </cell>
          <cell r="AA1639">
            <v>15</v>
          </cell>
          <cell r="AB1639">
            <v>2</v>
          </cell>
          <cell r="AC1639">
            <v>2565</v>
          </cell>
          <cell r="BL1639" t="str">
            <v>นางเรณู ยะวงค์</v>
          </cell>
          <cell r="BM1639">
            <v>823759010503</v>
          </cell>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S1640" t="str">
            <v>จังหวัดฮอด</v>
          </cell>
          <cell r="T1640" t="str">
            <v>ผบE564</v>
          </cell>
          <cell r="U1640">
            <v>2566</v>
          </cell>
          <cell r="V1640" t="str">
            <v>ผบE790</v>
          </cell>
          <cell r="W1640">
            <v>2566</v>
          </cell>
          <cell r="AA1640">
            <v>11</v>
          </cell>
          <cell r="AB1640">
            <v>7</v>
          </cell>
          <cell r="AC1640">
            <v>2566</v>
          </cell>
          <cell r="BL1640" t="str">
            <v>นายพงษ์สนิท มอยแก้ว</v>
          </cell>
          <cell r="BM1640">
            <v>888166010046</v>
          </cell>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S1641" t="str">
            <v>จังหวัดฮอด</v>
          </cell>
          <cell r="T1641" t="str">
            <v>ผบE770</v>
          </cell>
          <cell r="U1641">
            <v>2565</v>
          </cell>
          <cell r="V1641" t="str">
            <v>ผบE853</v>
          </cell>
          <cell r="W1641">
            <v>2565</v>
          </cell>
          <cell r="X1641">
            <v>14</v>
          </cell>
          <cell r="Y1641">
            <v>11</v>
          </cell>
          <cell r="Z1641">
            <v>2565</v>
          </cell>
          <cell r="BL1641" t="str">
            <v>นายวรรณชัย กาพย์ตุ้ม</v>
          </cell>
          <cell r="BM1641">
            <v>0</v>
          </cell>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S1642" t="str">
            <v>จังหวัดฮอด</v>
          </cell>
          <cell r="T1642" t="str">
            <v>ผบE56</v>
          </cell>
          <cell r="U1642">
            <v>2566</v>
          </cell>
          <cell r="V1642" t="str">
            <v>ผบE322</v>
          </cell>
          <cell r="W1642">
            <v>2566</v>
          </cell>
          <cell r="AA1642">
            <v>25</v>
          </cell>
          <cell r="AB1642">
            <v>4</v>
          </cell>
          <cell r="AC1642">
            <v>2566</v>
          </cell>
          <cell r="BL1642" t="str">
            <v>นางอาภา อินใจ</v>
          </cell>
          <cell r="BM1642">
            <v>883263010592</v>
          </cell>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S1643" t="str">
            <v>จังหวัดฮอด</v>
          </cell>
          <cell r="T1643" t="str">
            <v>ผบ.1045</v>
          </cell>
          <cell r="U1643">
            <v>2562</v>
          </cell>
          <cell r="V1643" t="str">
            <v>ผบ1179</v>
          </cell>
          <cell r="W1643">
            <v>2562</v>
          </cell>
          <cell r="BL1643" t="str">
            <v>นายชอบกัง คมชายชาญ</v>
          </cell>
          <cell r="BM1643">
            <v>883262011641</v>
          </cell>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S1644" t="str">
            <v>จังหวัดฮอด</v>
          </cell>
          <cell r="T1644" t="str">
            <v>ผบ.262</v>
          </cell>
          <cell r="U1644">
            <v>2560</v>
          </cell>
          <cell r="V1644" t="str">
            <v>ผบ.319</v>
          </cell>
          <cell r="W1644">
            <v>2560</v>
          </cell>
          <cell r="AA1644">
            <v>5</v>
          </cell>
          <cell r="AB1644">
            <v>7</v>
          </cell>
          <cell r="AC1644">
            <v>2560</v>
          </cell>
          <cell r="BL1644" t="str">
            <v>นายพัทธนันท์ รินทร์แก้ว</v>
          </cell>
          <cell r="BM1644">
            <v>823759010486</v>
          </cell>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S1645" t="str">
            <v>จังหวัดฮอด</v>
          </cell>
          <cell r="T1645" t="str">
            <v>ผบE164</v>
          </cell>
          <cell r="U1645">
            <v>2563</v>
          </cell>
          <cell r="V1645" t="str">
            <v>ผบE277</v>
          </cell>
          <cell r="W1645">
            <v>2563</v>
          </cell>
          <cell r="X1645">
            <v>2</v>
          </cell>
          <cell r="Y1645">
            <v>9</v>
          </cell>
          <cell r="Z1645">
            <v>2563</v>
          </cell>
          <cell r="BL1645" t="str">
            <v>นายมานพ แก้วติ</v>
          </cell>
          <cell r="BM1645">
            <v>883262011643</v>
          </cell>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S1646" t="str">
            <v>จังหวัดฮอด</v>
          </cell>
          <cell r="T1646" t="str">
            <v>ผบ 1049</v>
          </cell>
          <cell r="U1646">
            <v>2562</v>
          </cell>
          <cell r="V1646" t="str">
            <v>ผบ1339</v>
          </cell>
          <cell r="W1646">
            <v>2562</v>
          </cell>
          <cell r="X1646">
            <v>3</v>
          </cell>
          <cell r="Y1646">
            <v>12</v>
          </cell>
          <cell r="Z1646">
            <v>2562</v>
          </cell>
          <cell r="BL1646" t="str">
            <v>นางสาวปัทมา สกุลดิษฐ์</v>
          </cell>
          <cell r="BM1646">
            <v>883262011651</v>
          </cell>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ผบ.1039</v>
          </cell>
          <cell r="U1647">
            <v>2562</v>
          </cell>
          <cell r="V1647" t="str">
            <v>ผบ1177</v>
          </cell>
          <cell r="W1647">
            <v>2562</v>
          </cell>
          <cell r="AA1647">
            <v>19</v>
          </cell>
          <cell r="AB1647">
            <v>11</v>
          </cell>
          <cell r="AC1647">
            <v>2562</v>
          </cell>
          <cell r="BL1647" t="str">
            <v>นายสยาม จันทร์หล้า</v>
          </cell>
          <cell r="BM1647">
            <v>883262011650</v>
          </cell>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S1648" t="str">
            <v>จังหวัดฮอด</v>
          </cell>
          <cell r="T1648" t="str">
            <v>ผบ1048</v>
          </cell>
          <cell r="U1648">
            <v>2562</v>
          </cell>
          <cell r="V1648" t="str">
            <v>ผบ1181</v>
          </cell>
          <cell r="W1648">
            <v>2562</v>
          </cell>
          <cell r="AA1648">
            <v>19</v>
          </cell>
          <cell r="AB1648">
            <v>11</v>
          </cell>
          <cell r="AC1648">
            <v>2562</v>
          </cell>
          <cell r="BL1648" t="str">
            <v>นางสาวกัญชรัตน์ ปู่ทอง</v>
          </cell>
          <cell r="BM1648">
            <v>883262011648</v>
          </cell>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S1649" t="str">
            <v>จังหวัดฮอด</v>
          </cell>
          <cell r="T1649" t="str">
            <v>ผบ.260</v>
          </cell>
          <cell r="U1649">
            <v>2560</v>
          </cell>
          <cell r="V1649" t="str">
            <v>ผบ.262</v>
          </cell>
          <cell r="W1649">
            <v>2560</v>
          </cell>
          <cell r="X1649">
            <v>14</v>
          </cell>
          <cell r="Y1649">
            <v>6</v>
          </cell>
          <cell r="Z1649">
            <v>2560</v>
          </cell>
          <cell r="BL1649" t="str">
            <v>นางสาวธัญญรัตน์ ก้านต่อดอก</v>
          </cell>
          <cell r="BM1649">
            <v>823759010509</v>
          </cell>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S1650" t="str">
            <v>จังหวัดฮอด</v>
          </cell>
          <cell r="T1650" t="str">
            <v>ผบ1034</v>
          </cell>
          <cell r="U1650">
            <v>2562</v>
          </cell>
          <cell r="V1650" t="str">
            <v>ผบ1172</v>
          </cell>
          <cell r="W1650">
            <v>2562</v>
          </cell>
          <cell r="AA1650">
            <v>19</v>
          </cell>
          <cell r="AB1650">
            <v>11</v>
          </cell>
          <cell r="AC1650">
            <v>2562</v>
          </cell>
          <cell r="BL1650" t="str">
            <v>นางสาวพรรณี เมืองมา</v>
          </cell>
          <cell r="BM1650">
            <v>883262011658</v>
          </cell>
        </row>
        <row r="1651">
          <cell r="B1651">
            <v>2495</v>
          </cell>
          <cell r="C1651">
            <v>1647</v>
          </cell>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ผบE209</v>
          </cell>
          <cell r="U1651">
            <v>2563</v>
          </cell>
          <cell r="V1651" t="str">
            <v>ผบE330</v>
          </cell>
          <cell r="W1651">
            <v>2563</v>
          </cell>
          <cell r="X1651">
            <v>10</v>
          </cell>
          <cell r="Y1651">
            <v>9</v>
          </cell>
          <cell r="Z1651">
            <v>2563</v>
          </cell>
          <cell r="BL1651" t="str">
            <v>นายอินเนตร อุ่นจิตร</v>
          </cell>
          <cell r="BM1651">
            <v>823758010097</v>
          </cell>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S1652" t="str">
            <v>จังหวัดลำพูน</v>
          </cell>
          <cell r="T1652" t="str">
            <v>ผบ.1100</v>
          </cell>
          <cell r="U1652">
            <v>2561</v>
          </cell>
          <cell r="V1652" t="str">
            <v>ผบ.1865</v>
          </cell>
          <cell r="W1652">
            <v>2561</v>
          </cell>
          <cell r="AA1652">
            <v>16</v>
          </cell>
          <cell r="AB1652">
            <v>7</v>
          </cell>
          <cell r="AC1652">
            <v>2561</v>
          </cell>
          <cell r="BL1652" t="str">
            <v>นายณัษฐพงษ์  ไชยพงศ์กูล</v>
          </cell>
          <cell r="BM1652">
            <v>823761010047</v>
          </cell>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S1653" t="str">
            <v>แขวงเชียงใหม่</v>
          </cell>
          <cell r="T1653" t="str">
            <v>ผบ3700</v>
          </cell>
          <cell r="U1653">
            <v>2560</v>
          </cell>
          <cell r="V1653" t="str">
            <v>ผบ5138</v>
          </cell>
          <cell r="W1653">
            <v>2560</v>
          </cell>
          <cell r="X1653">
            <v>31</v>
          </cell>
          <cell r="Y1653">
            <v>7</v>
          </cell>
          <cell r="Z1653">
            <v>2560</v>
          </cell>
          <cell r="BL1653" t="str">
            <v>นางอำไพ ตั๋นแก้ว</v>
          </cell>
          <cell r="BM1653">
            <v>823760010021</v>
          </cell>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S1654" t="str">
            <v>แขวงเชียงใหม่</v>
          </cell>
          <cell r="T1654" t="str">
            <v>ผบ.3699</v>
          </cell>
          <cell r="U1654">
            <v>2560</v>
          </cell>
          <cell r="V1654">
            <v>7269</v>
          </cell>
          <cell r="W1654">
            <v>2560</v>
          </cell>
          <cell r="AA1654">
            <v>29</v>
          </cell>
          <cell r="AB1654">
            <v>8</v>
          </cell>
          <cell r="AC1654">
            <v>2560</v>
          </cell>
          <cell r="BL1654" t="str">
            <v>นางพิรานันท์ ธนัชเกียรติศิริ</v>
          </cell>
          <cell r="BM1654">
            <v>823758010635</v>
          </cell>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S1655" t="str">
            <v>แขวงเชียงใหม่</v>
          </cell>
          <cell r="T1655" t="str">
            <v>ผบ.9136</v>
          </cell>
          <cell r="U1655">
            <v>2560</v>
          </cell>
          <cell r="V1655" t="str">
            <v>ผบ.10028</v>
          </cell>
          <cell r="W1655">
            <v>2560</v>
          </cell>
          <cell r="X1655">
            <v>16</v>
          </cell>
          <cell r="Y1655">
            <v>10</v>
          </cell>
          <cell r="Z1655">
            <v>2560</v>
          </cell>
          <cell r="BL1655" t="str">
            <v>นายวิโรจน์ ตาจาย</v>
          </cell>
          <cell r="BM1655">
            <v>823760010138</v>
          </cell>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ผบ.3701</v>
          </cell>
          <cell r="U1656">
            <v>2560</v>
          </cell>
          <cell r="V1656">
            <v>5145</v>
          </cell>
          <cell r="W1656">
            <v>2560</v>
          </cell>
          <cell r="AA1656">
            <v>13</v>
          </cell>
          <cell r="AB1656">
            <v>7</v>
          </cell>
          <cell r="AC1656">
            <v>2560</v>
          </cell>
          <cell r="BL1656" t="str">
            <v>นายประสาน เย็นทรวง</v>
          </cell>
          <cell r="BM1656">
            <v>823760010023</v>
          </cell>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S1657" t="str">
            <v>จังหวัดฮอด</v>
          </cell>
          <cell r="T1657" t="str">
            <v>ผบ23</v>
          </cell>
          <cell r="U1657">
            <v>2564</v>
          </cell>
          <cell r="V1657" t="str">
            <v>ผบ42</v>
          </cell>
          <cell r="W1657">
            <v>2564</v>
          </cell>
          <cell r="AA1657">
            <v>1</v>
          </cell>
          <cell r="AB1657">
            <v>6</v>
          </cell>
          <cell r="AC1657">
            <v>2564</v>
          </cell>
          <cell r="BL1657" t="str">
            <v>นายปฏิภาณ อารีวงศ์</v>
          </cell>
          <cell r="BM1657">
            <v>883263011654</v>
          </cell>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S1658" t="str">
            <v>จังหวัดฮอด</v>
          </cell>
          <cell r="T1658" t="str">
            <v>ผบ.E175</v>
          </cell>
          <cell r="U1658">
            <v>2563</v>
          </cell>
          <cell r="V1658" t="str">
            <v>ผบE378</v>
          </cell>
          <cell r="W1658">
            <v>2563</v>
          </cell>
          <cell r="AA1658">
            <v>24</v>
          </cell>
          <cell r="AB1658">
            <v>9</v>
          </cell>
          <cell r="AC1658">
            <v>2563</v>
          </cell>
          <cell r="BL1658" t="str">
            <v>นางสุพรรณ ปิ่นแก้ว</v>
          </cell>
          <cell r="BM1658">
            <v>883263011115</v>
          </cell>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ผบE170</v>
          </cell>
          <cell r="U1659">
            <v>2563</v>
          </cell>
          <cell r="V1659" t="str">
            <v>ผบE285</v>
          </cell>
          <cell r="W1659">
            <v>2563</v>
          </cell>
          <cell r="AA1659">
            <v>3</v>
          </cell>
          <cell r="AB1659">
            <v>9</v>
          </cell>
          <cell r="AC1659">
            <v>2563</v>
          </cell>
          <cell r="BL1659" t="str">
            <v>นายภัทรพล แก้ววงศ์</v>
          </cell>
          <cell r="BM1659">
            <v>883263011116</v>
          </cell>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S1660" t="str">
            <v>จังหวัดฮอด</v>
          </cell>
          <cell r="T1660" t="str">
            <v>ผบE198</v>
          </cell>
          <cell r="U1660">
            <v>2563</v>
          </cell>
          <cell r="V1660" t="str">
            <v>ผบE325</v>
          </cell>
          <cell r="W1660">
            <v>2563</v>
          </cell>
          <cell r="X1660">
            <v>9</v>
          </cell>
          <cell r="Y1660">
            <v>9</v>
          </cell>
          <cell r="Z1660">
            <v>2563</v>
          </cell>
          <cell r="BL1660" t="str">
            <v>นายปวเรศวร์ แสนใจบาล</v>
          </cell>
          <cell r="BM1660">
            <v>883263011114</v>
          </cell>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S1661" t="str">
            <v>จังหวัดฮอด</v>
          </cell>
          <cell r="T1661" t="str">
            <v>ผบ.598</v>
          </cell>
          <cell r="U1661">
            <v>2558</v>
          </cell>
          <cell r="V1661">
            <v>630</v>
          </cell>
          <cell r="W1661">
            <v>2558</v>
          </cell>
          <cell r="AA1661">
            <v>28</v>
          </cell>
          <cell r="AB1661">
            <v>12</v>
          </cell>
          <cell r="AC1661">
            <v>2558</v>
          </cell>
          <cell r="BL1661" t="str">
            <v>นางบัวแก้ว ปิ่นแก้ว</v>
          </cell>
          <cell r="BM1661">
            <v>82378010232</v>
          </cell>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S1662" t="str">
            <v>จังหวัดฮอด</v>
          </cell>
          <cell r="T1662" t="str">
            <v>ผบE185</v>
          </cell>
          <cell r="U1662">
            <v>2563</v>
          </cell>
          <cell r="V1662" t="str">
            <v>ผบE310</v>
          </cell>
          <cell r="W1662">
            <v>2563</v>
          </cell>
          <cell r="AA1662">
            <v>9</v>
          </cell>
          <cell r="AB1662">
            <v>9</v>
          </cell>
          <cell r="AC1662">
            <v>2563</v>
          </cell>
          <cell r="BL1662" t="str">
            <v>นางคำมูล สร้อยฟ้า</v>
          </cell>
          <cell r="BM1662">
            <v>883263011169</v>
          </cell>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S1663" t="str">
            <v>จังหวัดฮอด</v>
          </cell>
          <cell r="T1663" t="str">
            <v>ผบE179</v>
          </cell>
          <cell r="U1663">
            <v>2563</v>
          </cell>
          <cell r="V1663" t="str">
            <v>ผบE279</v>
          </cell>
          <cell r="W1663">
            <v>2563</v>
          </cell>
          <cell r="AA1663">
            <v>3</v>
          </cell>
          <cell r="AB1663">
            <v>9</v>
          </cell>
          <cell r="AC1663">
            <v>2563</v>
          </cell>
          <cell r="BL1663" t="str">
            <v>นางแสงทอง การบูรณ์</v>
          </cell>
          <cell r="BM1663">
            <v>883263011170</v>
          </cell>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ผบ.259</v>
          </cell>
          <cell r="U1664">
            <v>2560</v>
          </cell>
          <cell r="V1664" t="str">
            <v>ผบ.334</v>
          </cell>
          <cell r="W1664">
            <v>2560</v>
          </cell>
          <cell r="X1664">
            <v>25</v>
          </cell>
          <cell r="Y1664">
            <v>7</v>
          </cell>
          <cell r="Z1664">
            <v>2560</v>
          </cell>
          <cell r="BL1664" t="str">
            <v>นายไชยยา ยืนยง</v>
          </cell>
          <cell r="BM1664">
            <v>0</v>
          </cell>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ผบE178</v>
          </cell>
          <cell r="U1665">
            <v>2563</v>
          </cell>
          <cell r="V1665" t="str">
            <v>ผบE278</v>
          </cell>
          <cell r="W1665">
            <v>2563</v>
          </cell>
          <cell r="AA1665">
            <v>3</v>
          </cell>
          <cell r="AB1665">
            <v>9</v>
          </cell>
          <cell r="AC1665">
            <v>2563</v>
          </cell>
          <cell r="BL1665" t="str">
            <v>นายเกรียงไกร กันทะคำ</v>
          </cell>
          <cell r="BM1665">
            <v>883263011157</v>
          </cell>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ผบ.748</v>
          </cell>
          <cell r="U1666">
            <v>2558</v>
          </cell>
          <cell r="V1666" t="str">
            <v>ผบ.142</v>
          </cell>
          <cell r="W1666">
            <v>2559</v>
          </cell>
          <cell r="AA1666">
            <v>8</v>
          </cell>
          <cell r="AB1666">
            <v>4</v>
          </cell>
          <cell r="AC1666">
            <v>2559</v>
          </cell>
          <cell r="BL1666" t="str">
            <v>นางรัตนา  แก้วบุญเรือง</v>
          </cell>
          <cell r="BM1666">
            <v>823758010653</v>
          </cell>
        </row>
        <row r="1667">
          <cell r="B1667">
            <v>2511</v>
          </cell>
          <cell r="C1667">
            <v>1662</v>
          </cell>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S1667" t="str">
            <v>แขวงเชียงใหม่</v>
          </cell>
          <cell r="T1667" t="str">
            <v>ผบ828</v>
          </cell>
          <cell r="U1667">
            <v>2564</v>
          </cell>
          <cell r="V1667" t="str">
            <v>ผบ1041</v>
          </cell>
          <cell r="W1667">
            <v>2564</v>
          </cell>
          <cell r="X1667">
            <v>6</v>
          </cell>
          <cell r="Y1667">
            <v>7</v>
          </cell>
          <cell r="Z1667">
            <v>2564</v>
          </cell>
          <cell r="BL1667" t="str">
            <v>นางไพลิน พรหมมะ</v>
          </cell>
          <cell r="BM1667">
            <v>883263011914</v>
          </cell>
        </row>
        <row r="1668">
          <cell r="B1668">
            <v>2512</v>
          </cell>
          <cell r="C1668">
            <v>1663</v>
          </cell>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S1668" t="str">
            <v>แขวงลำปาง</v>
          </cell>
          <cell r="T1668" t="str">
            <v>ผบE1007</v>
          </cell>
          <cell r="U1668">
            <v>2565</v>
          </cell>
          <cell r="V1668" t="str">
            <v>ผบE1488</v>
          </cell>
          <cell r="W1668">
            <v>2565</v>
          </cell>
          <cell r="AA1668">
            <v>3</v>
          </cell>
          <cell r="AB1668">
            <v>5</v>
          </cell>
          <cell r="AC1668">
            <v>2565</v>
          </cell>
          <cell r="BL1668" t="str">
            <v>นางกาญจน์สุดา พันธ์สมพงษ์</v>
          </cell>
          <cell r="BM1668">
            <v>883263010789</v>
          </cell>
        </row>
        <row r="1669">
          <cell r="B1669">
            <v>2513</v>
          </cell>
          <cell r="C1669">
            <v>1664</v>
          </cell>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S1669" t="str">
            <v>แขวงเชียงใหม่</v>
          </cell>
          <cell r="T1669" t="str">
            <v>ผบ 4392</v>
          </cell>
          <cell r="U1669">
            <v>2563</v>
          </cell>
          <cell r="V1669">
            <v>7117</v>
          </cell>
          <cell r="W1669">
            <v>2563</v>
          </cell>
          <cell r="AA1669">
            <v>19</v>
          </cell>
          <cell r="AB1669">
            <v>10</v>
          </cell>
          <cell r="AC1669">
            <v>2563</v>
          </cell>
          <cell r="BL1669" t="str">
            <v>นายมานพ ศรีจันทร์แดง</v>
          </cell>
          <cell r="BM1669">
            <v>0</v>
          </cell>
        </row>
        <row r="1670">
          <cell r="B1670">
            <v>2514</v>
          </cell>
          <cell r="C1670">
            <v>1665</v>
          </cell>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S1670" t="str">
            <v>จังหวัดฮอด</v>
          </cell>
          <cell r="T1670" t="str">
            <v>ผบE466</v>
          </cell>
          <cell r="U1670">
            <v>2564</v>
          </cell>
          <cell r="V1670" t="str">
            <v>ผบE590</v>
          </cell>
          <cell r="W1670">
            <v>2564</v>
          </cell>
          <cell r="AA1670">
            <v>12</v>
          </cell>
          <cell r="AB1670">
            <v>10</v>
          </cell>
          <cell r="AC1670">
            <v>2564</v>
          </cell>
          <cell r="BL1670" t="str">
            <v>นายกฤษดา วณีสอน</v>
          </cell>
          <cell r="BM1670">
            <v>883263011912</v>
          </cell>
        </row>
        <row r="1671">
          <cell r="B1671">
            <v>2515</v>
          </cell>
          <cell r="C1671">
            <v>1666</v>
          </cell>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แขวงเชียงใหม่</v>
          </cell>
          <cell r="T1671" t="str">
            <v>ผบ4393</v>
          </cell>
          <cell r="U1671">
            <v>2563</v>
          </cell>
          <cell r="V1671">
            <v>7116</v>
          </cell>
          <cell r="W1671">
            <v>2563</v>
          </cell>
          <cell r="AA1671">
            <v>19</v>
          </cell>
          <cell r="AB1671">
            <v>10</v>
          </cell>
          <cell r="AC1671">
            <v>2563</v>
          </cell>
          <cell r="BL1671" t="str">
            <v>นายผจญ วงค์ไชย</v>
          </cell>
          <cell r="BM1671">
            <v>883263010790</v>
          </cell>
        </row>
        <row r="1672">
          <cell r="B1672">
            <v>2516</v>
          </cell>
          <cell r="C1672">
            <v>1667</v>
          </cell>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ผบE1036</v>
          </cell>
          <cell r="U1672">
            <v>2563</v>
          </cell>
          <cell r="V1672">
            <v>1281</v>
          </cell>
          <cell r="W1672">
            <v>2563</v>
          </cell>
          <cell r="AA1672">
            <v>28</v>
          </cell>
          <cell r="AB1672">
            <v>9</v>
          </cell>
          <cell r="AC1672">
            <v>2563</v>
          </cell>
          <cell r="BL1672" t="str">
            <v>นายสมบุญ สีเหลือง</v>
          </cell>
          <cell r="BM1672">
            <v>883263010794</v>
          </cell>
        </row>
        <row r="1673">
          <cell r="B1673">
            <v>2517</v>
          </cell>
          <cell r="C1673">
            <v>1668</v>
          </cell>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ผบE1026</v>
          </cell>
          <cell r="U1673">
            <v>2563</v>
          </cell>
          <cell r="V1673">
            <v>1280</v>
          </cell>
          <cell r="W1673">
            <v>2563</v>
          </cell>
          <cell r="AA1673">
            <v>28</v>
          </cell>
          <cell r="AB1673">
            <v>9</v>
          </cell>
          <cell r="AC1673">
            <v>2563</v>
          </cell>
          <cell r="BL1673" t="str">
            <v>นางจงรักษ์ คำใจ</v>
          </cell>
          <cell r="BM1673">
            <v>883263010791</v>
          </cell>
        </row>
        <row r="1674">
          <cell r="B1674">
            <v>2518</v>
          </cell>
          <cell r="C1674">
            <v>1669</v>
          </cell>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S1674" t="str">
            <v>แขวงเชียงใหม่</v>
          </cell>
          <cell r="T1674" t="str">
            <v>ผบ4885</v>
          </cell>
          <cell r="U1674">
            <v>2561</v>
          </cell>
          <cell r="V1674">
            <v>7572</v>
          </cell>
          <cell r="W1674">
            <v>2561</v>
          </cell>
          <cell r="AA1674">
            <v>14</v>
          </cell>
          <cell r="AB1674">
            <v>8</v>
          </cell>
          <cell r="AC1674">
            <v>2561</v>
          </cell>
          <cell r="BL1674" t="str">
            <v>นางหมอกคำ มูลคำ</v>
          </cell>
          <cell r="BM1674">
            <v>823761010076</v>
          </cell>
        </row>
        <row r="1675">
          <cell r="B1675">
            <v>2519</v>
          </cell>
          <cell r="C1675">
            <v>1670</v>
          </cell>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S1675" t="str">
            <v>แขวงเชียงใหม่</v>
          </cell>
          <cell r="T1675" t="str">
            <v>ผบ.6714</v>
          </cell>
          <cell r="U1675">
            <v>2561</v>
          </cell>
          <cell r="V1675" t="str">
            <v>ผบ.8020</v>
          </cell>
          <cell r="W1675">
            <v>2561</v>
          </cell>
          <cell r="AA1675">
            <v>21</v>
          </cell>
          <cell r="AB1675">
            <v>8</v>
          </cell>
          <cell r="AC1675">
            <v>61</v>
          </cell>
          <cell r="BL1675" t="str">
            <v>นางธัญนันท์ แก้วกาวิล</v>
          </cell>
          <cell r="BM1675">
            <v>823761010183</v>
          </cell>
        </row>
        <row r="1676">
          <cell r="B1676">
            <v>2520</v>
          </cell>
          <cell r="C1676">
            <v>1671</v>
          </cell>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S1676" t="str">
            <v>แขวงเชียงใหม่</v>
          </cell>
          <cell r="T1676" t="str">
            <v>ผบ5295</v>
          </cell>
          <cell r="U1676">
            <v>2563</v>
          </cell>
          <cell r="V1676" t="str">
            <v>ผบ8016</v>
          </cell>
          <cell r="W1676">
            <v>2563</v>
          </cell>
          <cell r="X1676">
            <v>16</v>
          </cell>
          <cell r="Y1676">
            <v>11</v>
          </cell>
          <cell r="Z1676">
            <v>63</v>
          </cell>
          <cell r="BL1676" t="str">
            <v>นางสาวน้ำฝน ช่างกลกิจ</v>
          </cell>
          <cell r="BM1676">
            <v>883263011417</v>
          </cell>
        </row>
        <row r="1677">
          <cell r="B1677">
            <v>2521</v>
          </cell>
          <cell r="C1677">
            <v>1672</v>
          </cell>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S1677" t="str">
            <v>จังหวัดลำพูน</v>
          </cell>
          <cell r="T1677" t="str">
            <v>ผบ.1989</v>
          </cell>
          <cell r="U1677">
            <v>2563</v>
          </cell>
          <cell r="V1677" t="str">
            <v>ผบ2711</v>
          </cell>
          <cell r="W1677">
            <v>2563</v>
          </cell>
          <cell r="X1677">
            <v>27</v>
          </cell>
          <cell r="Y1677">
            <v>10</v>
          </cell>
          <cell r="Z1677">
            <v>63</v>
          </cell>
          <cell r="BL1677" t="str">
            <v>นางวันเพ็ญ แก้วคำ</v>
          </cell>
          <cell r="BM1677">
            <v>883263011415</v>
          </cell>
        </row>
        <row r="1678">
          <cell r="B1678">
            <v>2522</v>
          </cell>
          <cell r="C1678">
            <v>1673</v>
          </cell>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S1678" t="str">
            <v>แขวงเชียงใหม่</v>
          </cell>
          <cell r="T1678" t="str">
            <v>ผบE756</v>
          </cell>
          <cell r="U1678">
            <v>2563</v>
          </cell>
          <cell r="V1678" t="str">
            <v>E955</v>
          </cell>
          <cell r="W1678">
            <v>2563</v>
          </cell>
          <cell r="AA1678">
            <v>14</v>
          </cell>
          <cell r="AB1678">
            <v>9</v>
          </cell>
          <cell r="AC1678">
            <v>63</v>
          </cell>
          <cell r="BL1678" t="str">
            <v>นายชัยพร เทียนอ้าย</v>
          </cell>
          <cell r="BM1678">
            <v>883263010779</v>
          </cell>
        </row>
        <row r="1679">
          <cell r="B1679">
            <v>2523</v>
          </cell>
          <cell r="C1679">
            <v>1674</v>
          </cell>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S1679" t="str">
            <v>แขวงเชียงใหม่</v>
          </cell>
          <cell r="T1679" t="str">
            <v>ผบE762</v>
          </cell>
          <cell r="U1679">
            <v>2563</v>
          </cell>
          <cell r="V1679" t="str">
            <v>E972</v>
          </cell>
          <cell r="W1679">
            <v>2563</v>
          </cell>
          <cell r="AA1679">
            <v>14</v>
          </cell>
          <cell r="AB1679">
            <v>9</v>
          </cell>
          <cell r="AC1679">
            <v>63</v>
          </cell>
          <cell r="BL1679" t="str">
            <v>นายประกิต แก้วดวง</v>
          </cell>
          <cell r="BM1679">
            <v>883263010072</v>
          </cell>
        </row>
        <row r="1680">
          <cell r="B1680">
            <v>2524</v>
          </cell>
          <cell r="C1680">
            <v>1675</v>
          </cell>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S1680" t="str">
            <v>แขวงเชียงใหม่</v>
          </cell>
          <cell r="T1680" t="str">
            <v>ผบE757</v>
          </cell>
          <cell r="U1680">
            <v>2563</v>
          </cell>
          <cell r="V1680" t="str">
            <v>E956</v>
          </cell>
          <cell r="W1680">
            <v>2563</v>
          </cell>
          <cell r="AA1680">
            <v>14</v>
          </cell>
          <cell r="AB1680">
            <v>9</v>
          </cell>
          <cell r="AC1680">
            <v>63</v>
          </cell>
          <cell r="BL1680" t="str">
            <v>นายทวีพร ปินตาวัน</v>
          </cell>
          <cell r="BM1680">
            <v>883263010069</v>
          </cell>
        </row>
        <row r="1681">
          <cell r="B1681">
            <v>2525</v>
          </cell>
          <cell r="C1681">
            <v>1676</v>
          </cell>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S1681" t="str">
            <v>จังหวัดลำพูน</v>
          </cell>
          <cell r="T1681" t="str">
            <v>ผบ2428</v>
          </cell>
          <cell r="U1681">
            <v>2563</v>
          </cell>
          <cell r="V1681" t="str">
            <v>ผบ.43</v>
          </cell>
          <cell r="W1681">
            <v>2564</v>
          </cell>
          <cell r="AA1681">
            <v>9</v>
          </cell>
          <cell r="AB1681">
            <v>3</v>
          </cell>
          <cell r="AC1681">
            <v>64</v>
          </cell>
          <cell r="BL1681" t="str">
            <v>นายสมบุญ อุ่นคำ</v>
          </cell>
          <cell r="BM1681">
            <v>883263010051</v>
          </cell>
        </row>
        <row r="1682">
          <cell r="B1682">
            <v>2526</v>
          </cell>
          <cell r="C1682">
            <v>1677</v>
          </cell>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S1682" t="str">
            <v>แขวงเชียงใหม่</v>
          </cell>
          <cell r="T1682" t="str">
            <v>ผบE1572</v>
          </cell>
          <cell r="U1682">
            <v>2565</v>
          </cell>
          <cell r="V1682" t="str">
            <v>ผบE2607</v>
          </cell>
          <cell r="W1682">
            <v>2565</v>
          </cell>
          <cell r="X1682">
            <v>11</v>
          </cell>
          <cell r="Y1682">
            <v>5</v>
          </cell>
          <cell r="Z1682">
            <v>2565</v>
          </cell>
          <cell r="BL1682" t="str">
            <v>นางสาวรัตนา วณีสอน</v>
          </cell>
          <cell r="BM1682">
            <v>883263010086</v>
          </cell>
        </row>
        <row r="1683">
          <cell r="B1683">
            <v>2527</v>
          </cell>
          <cell r="C1683">
            <v>1678</v>
          </cell>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BL1683" t="str">
            <v>นางสาวอำไพ จันทรา</v>
          </cell>
          <cell r="BM1683">
            <v>0</v>
          </cell>
        </row>
        <row r="1684">
          <cell r="B1684">
            <v>2528</v>
          </cell>
          <cell r="C1684">
            <v>1679</v>
          </cell>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S1684" t="str">
            <v>แขวงเชียงใหม่</v>
          </cell>
          <cell r="T1684" t="str">
            <v>ผบ6971</v>
          </cell>
          <cell r="U1684">
            <v>2559</v>
          </cell>
          <cell r="V1684">
            <v>5374</v>
          </cell>
          <cell r="W1684">
            <v>2559</v>
          </cell>
          <cell r="AA1684">
            <v>2</v>
          </cell>
          <cell r="AB1684">
            <v>8</v>
          </cell>
          <cell r="AC1684">
            <v>2559</v>
          </cell>
          <cell r="BL1684" t="str">
            <v>นายนราห์ ชมภูยอด</v>
          </cell>
          <cell r="BM1684">
            <v>823758010658</v>
          </cell>
        </row>
        <row r="1685">
          <cell r="B1685">
            <v>2529</v>
          </cell>
          <cell r="C1685">
            <v>1680</v>
          </cell>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S1685" t="str">
            <v>จังหวัดเชียงคำ</v>
          </cell>
          <cell r="T1685" t="str">
            <v>ผบE252</v>
          </cell>
          <cell r="U1685">
            <v>2563</v>
          </cell>
          <cell r="V1685" t="str">
            <v>ผบE129</v>
          </cell>
          <cell r="W1685">
            <v>2563</v>
          </cell>
          <cell r="AA1685">
            <v>8</v>
          </cell>
          <cell r="AB1685">
            <v>9</v>
          </cell>
          <cell r="AC1685">
            <v>2563</v>
          </cell>
          <cell r="BL1685" t="str">
            <v>นางปวีณา กาติ๊บ</v>
          </cell>
          <cell r="BM1685">
            <v>883262011768</v>
          </cell>
        </row>
        <row r="1686">
          <cell r="B1686">
            <v>2530</v>
          </cell>
          <cell r="C1686">
            <v>1681</v>
          </cell>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S1686" t="str">
            <v>แขวงเชียงใหม่</v>
          </cell>
          <cell r="T1686" t="str">
            <v>ผบ.2408</v>
          </cell>
          <cell r="U1686">
            <v>2562</v>
          </cell>
          <cell r="V1686" t="str">
            <v>ผบ.3667</v>
          </cell>
          <cell r="W1686">
            <v>2562</v>
          </cell>
          <cell r="AA1686">
            <v>26</v>
          </cell>
          <cell r="AB1686">
            <v>5</v>
          </cell>
          <cell r="AC1686">
            <v>2562</v>
          </cell>
          <cell r="BL1686" t="str">
            <v>นางสาวนุชจีรา วงค์ชัย</v>
          </cell>
          <cell r="BM1686">
            <v>823761010355</v>
          </cell>
        </row>
        <row r="1687">
          <cell r="B1687">
            <v>2531</v>
          </cell>
          <cell r="C1687">
            <v>1682</v>
          </cell>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ผบE459</v>
          </cell>
          <cell r="U1687">
            <v>2566</v>
          </cell>
          <cell r="V1687" t="str">
            <v>ผบE3616</v>
          </cell>
          <cell r="W1687">
            <v>2566</v>
          </cell>
          <cell r="AA1687">
            <v>23</v>
          </cell>
          <cell r="AB1687">
            <v>5</v>
          </cell>
          <cell r="AC1687">
            <v>2566</v>
          </cell>
          <cell r="BL1687" t="str">
            <v>นางศิริพร ทาเรือน</v>
          </cell>
          <cell r="BM1687">
            <v>888165010396</v>
          </cell>
        </row>
        <row r="1688">
          <cell r="B1688">
            <v>2532</v>
          </cell>
          <cell r="C1688">
            <v>1683</v>
          </cell>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ผบE5492</v>
          </cell>
          <cell r="U1688">
            <v>2565</v>
          </cell>
          <cell r="V1688" t="str">
            <v>ผบE7605</v>
          </cell>
          <cell r="W1688">
            <v>2565</v>
          </cell>
          <cell r="BL1688" t="str">
            <v>นายขยัน ธรรมไชย</v>
          </cell>
          <cell r="BM1688">
            <v>888165010390</v>
          </cell>
        </row>
        <row r="1689">
          <cell r="B1689">
            <v>2533</v>
          </cell>
          <cell r="C1689">
            <v>1684</v>
          </cell>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ผบE5494</v>
          </cell>
          <cell r="U1689">
            <v>2565</v>
          </cell>
          <cell r="BL1689" t="str">
            <v>นายนคร สะสมจิตต์</v>
          </cell>
          <cell r="BM1689">
            <v>888165010397</v>
          </cell>
        </row>
        <row r="1690">
          <cell r="B1690">
            <v>2534</v>
          </cell>
          <cell r="C1690">
            <v>1685</v>
          </cell>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S1690" t="str">
            <v>จังหวัดฝาง</v>
          </cell>
          <cell r="T1690" t="str">
            <v>ผบE1409</v>
          </cell>
          <cell r="U1690">
            <v>2566</v>
          </cell>
          <cell r="V1690" t="str">
            <v>ผบE1556</v>
          </cell>
          <cell r="W1690">
            <v>2566</v>
          </cell>
          <cell r="X1690">
            <v>12</v>
          </cell>
          <cell r="Y1690">
            <v>12</v>
          </cell>
          <cell r="Z1690">
            <v>2566</v>
          </cell>
          <cell r="BL1690" t="str">
            <v>นางศิริขวัญ ตาวงค์</v>
          </cell>
          <cell r="BM1690">
            <v>883265010394</v>
          </cell>
        </row>
        <row r="1691">
          <cell r="B1691">
            <v>2535</v>
          </cell>
          <cell r="C1691">
            <v>1686</v>
          </cell>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S1691" t="str">
            <v>แขวงเชียงใหม่</v>
          </cell>
          <cell r="T1691" t="str">
            <v>ผบE6886</v>
          </cell>
          <cell r="U1691">
            <v>2566</v>
          </cell>
          <cell r="V1691">
            <v>8675</v>
          </cell>
          <cell r="W1691">
            <v>2566</v>
          </cell>
          <cell r="AA1691">
            <v>25</v>
          </cell>
          <cell r="AB1691">
            <v>9</v>
          </cell>
          <cell r="AC1691">
            <v>2566</v>
          </cell>
          <cell r="BL1691" t="str">
            <v>นางสาวนิภา บัวแผน</v>
          </cell>
          <cell r="BM1691">
            <v>888166010121</v>
          </cell>
        </row>
        <row r="1692">
          <cell r="B1692">
            <v>2536</v>
          </cell>
          <cell r="C1692">
            <v>1687</v>
          </cell>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ผบE6884</v>
          </cell>
          <cell r="U1692">
            <v>2566</v>
          </cell>
          <cell r="V1692">
            <v>8674</v>
          </cell>
          <cell r="W1692">
            <v>2566</v>
          </cell>
          <cell r="AA1692">
            <v>25</v>
          </cell>
          <cell r="AB1692">
            <v>9</v>
          </cell>
          <cell r="AC1692">
            <v>2566</v>
          </cell>
          <cell r="BL1692" t="str">
            <v>นางสาววิลาวรรณ แสงศิริ</v>
          </cell>
          <cell r="BM1692">
            <v>888166010122</v>
          </cell>
        </row>
        <row r="1693">
          <cell r="B1693">
            <v>2537</v>
          </cell>
          <cell r="C1693">
            <v>1689</v>
          </cell>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S1693" t="str">
            <v>จังหวัดฮอด</v>
          </cell>
          <cell r="T1693" t="str">
            <v>ผบE716</v>
          </cell>
          <cell r="U1693">
            <v>2566</v>
          </cell>
          <cell r="V1693" t="str">
            <v>ผบE913</v>
          </cell>
          <cell r="W1693">
            <v>2566</v>
          </cell>
          <cell r="AA1693">
            <v>26</v>
          </cell>
          <cell r="AB1693">
            <v>7</v>
          </cell>
          <cell r="AC1693">
            <v>2566</v>
          </cell>
          <cell r="BL1693" t="str">
            <v>นางศรีออน ต๊ะทา</v>
          </cell>
          <cell r="BM1693">
            <v>888166010132</v>
          </cell>
        </row>
        <row r="1694">
          <cell r="B1694">
            <v>2538</v>
          </cell>
          <cell r="C1694">
            <v>1690</v>
          </cell>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S1694" t="str">
            <v>แขวงเชียงใหม่</v>
          </cell>
          <cell r="T1694" t="str">
            <v>ผบE41</v>
          </cell>
          <cell r="U1694">
            <v>2566</v>
          </cell>
          <cell r="V1694" t="str">
            <v>ผบE1712</v>
          </cell>
          <cell r="W1694">
            <v>2566</v>
          </cell>
          <cell r="X1694">
            <v>7</v>
          </cell>
          <cell r="Y1694">
            <v>3</v>
          </cell>
          <cell r="Z1694">
            <v>2566</v>
          </cell>
          <cell r="BL1694" t="str">
            <v>นางสาวแก้วกานดา พงษ์ศรี</v>
          </cell>
          <cell r="BM1694">
            <v>883265010849</v>
          </cell>
        </row>
        <row r="1695">
          <cell r="B1695">
            <v>2539</v>
          </cell>
          <cell r="C1695">
            <v>1691</v>
          </cell>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S1695" t="str">
            <v>แขวงเชียงใหม่</v>
          </cell>
          <cell r="T1695" t="str">
            <v>ผบE7155</v>
          </cell>
          <cell r="U1695">
            <v>2565</v>
          </cell>
          <cell r="V1695" t="str">
            <v>ผบE1682</v>
          </cell>
          <cell r="W1695">
            <v>2566</v>
          </cell>
          <cell r="X1695">
            <v>7</v>
          </cell>
          <cell r="Y1695">
            <v>3</v>
          </cell>
          <cell r="Z1695">
            <v>2566</v>
          </cell>
          <cell r="BL1695" t="str">
            <v>นางสิริลักษณ์ รพีวิมลศุภกร</v>
          </cell>
          <cell r="BM1695" t="str">
            <v>883265010312, 883266040003</v>
          </cell>
        </row>
        <row r="1696">
          <cell r="B1696">
            <v>2540</v>
          </cell>
          <cell r="C1696">
            <v>1692</v>
          </cell>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S1696" t="str">
            <v>แขวงเชียงใหม่</v>
          </cell>
          <cell r="T1696" t="str">
            <v>ผบE1468</v>
          </cell>
          <cell r="U1696">
            <v>2566</v>
          </cell>
          <cell r="V1696" t="str">
            <v>ผบE3503</v>
          </cell>
          <cell r="W1696">
            <v>2566</v>
          </cell>
          <cell r="X1696">
            <v>22</v>
          </cell>
          <cell r="Y1696">
            <v>5</v>
          </cell>
          <cell r="Z1696">
            <v>2566</v>
          </cell>
          <cell r="BL1696" t="str">
            <v>นางสาวศรีพรรณ สุวรรณ</v>
          </cell>
          <cell r="BM1696">
            <v>883265010848</v>
          </cell>
        </row>
        <row r="1697">
          <cell r="B1697">
            <v>2541</v>
          </cell>
          <cell r="C1697">
            <v>1693</v>
          </cell>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S1697" t="str">
            <v>แขวงเชียงดาว</v>
          </cell>
          <cell r="T1697" t="str">
            <v>ผบE336</v>
          </cell>
          <cell r="U1697">
            <v>2563</v>
          </cell>
          <cell r="V1697" t="str">
            <v>ผบE320</v>
          </cell>
          <cell r="W1697">
            <v>2563</v>
          </cell>
          <cell r="AA1697">
            <v>10</v>
          </cell>
          <cell r="AB1697">
            <v>11</v>
          </cell>
          <cell r="AC1697">
            <v>2563</v>
          </cell>
          <cell r="BL1697" t="str">
            <v>นางสาวพิทยาภรณ์ อินทะบุญ</v>
          </cell>
          <cell r="BM1697">
            <v>0</v>
          </cell>
        </row>
        <row r="1698">
          <cell r="B1698">
            <v>2542</v>
          </cell>
          <cell r="C1698">
            <v>1694</v>
          </cell>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S1698" t="str">
            <v>จังหวัดเชียงใหม่</v>
          </cell>
          <cell r="T1698" t="str">
            <v>ผบE328</v>
          </cell>
          <cell r="U1698">
            <v>2566</v>
          </cell>
          <cell r="V1698" t="str">
            <v>ผบE720</v>
          </cell>
          <cell r="W1698">
            <v>2566</v>
          </cell>
          <cell r="AA1698">
            <v>15</v>
          </cell>
          <cell r="AB1698">
            <v>5</v>
          </cell>
          <cell r="AC1698">
            <v>2566</v>
          </cell>
          <cell r="BL1698" t="str">
            <v>นางสาวนิตยา คำอินต๊ะมูล</v>
          </cell>
          <cell r="BM1698">
            <v>883265010841</v>
          </cell>
        </row>
        <row r="1699">
          <cell r="B1699">
            <v>2543</v>
          </cell>
          <cell r="C1699">
            <v>1695</v>
          </cell>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S1699" t="str">
            <v>จังหวัดเชียงใหม่</v>
          </cell>
          <cell r="T1699" t="str">
            <v>ผบE1806</v>
          </cell>
          <cell r="U1699">
            <v>2565</v>
          </cell>
          <cell r="V1699" t="str">
            <v>ผบE152</v>
          </cell>
          <cell r="W1699">
            <v>2566</v>
          </cell>
          <cell r="AA1699">
            <v>31</v>
          </cell>
          <cell r="AB1699">
            <v>12</v>
          </cell>
          <cell r="AC1699">
            <v>2566</v>
          </cell>
          <cell r="BL1699" t="str">
            <v>นางอภิญญา วิถี</v>
          </cell>
          <cell r="BM1699">
            <v>883265010699</v>
          </cell>
        </row>
        <row r="1700">
          <cell r="B1700">
            <v>2544</v>
          </cell>
          <cell r="C1700">
            <v>1696</v>
          </cell>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S1700" t="str">
            <v>แขวงลำปาง</v>
          </cell>
          <cell r="T1700" t="str">
            <v>ผบE3911</v>
          </cell>
          <cell r="U1700">
            <v>2565</v>
          </cell>
          <cell r="V1700" t="str">
            <v>ผบE4248</v>
          </cell>
          <cell r="W1700">
            <v>2565</v>
          </cell>
          <cell r="X1700">
            <v>28</v>
          </cell>
          <cell r="Y1700">
            <v>11</v>
          </cell>
          <cell r="Z1700">
            <v>2565</v>
          </cell>
          <cell r="BL1700" t="str">
            <v>นางมะลิวัลย์ สุวรรณโน</v>
          </cell>
          <cell r="BM1700">
            <v>883164010388</v>
          </cell>
          <cell r="BR1700" t="str">
            <v>ไม่พบ</v>
          </cell>
        </row>
        <row r="1701">
          <cell r="B1701">
            <v>2545</v>
          </cell>
          <cell r="C1701">
            <v>1697</v>
          </cell>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S1701" t="str">
            <v>แขวงเชียงใหม่</v>
          </cell>
          <cell r="T1701" t="str">
            <v>ผบE2734</v>
          </cell>
          <cell r="U1701">
            <v>2566</v>
          </cell>
          <cell r="V1701" t="str">
            <v>ผบE5669</v>
          </cell>
          <cell r="W1701">
            <v>2566</v>
          </cell>
          <cell r="X1701">
            <v>10</v>
          </cell>
          <cell r="Y1701">
            <v>7</v>
          </cell>
          <cell r="Z1701">
            <v>2566</v>
          </cell>
          <cell r="BL1701" t="str">
            <v>นางสาวปราณี แซ่อึ้ง</v>
          </cell>
          <cell r="BM1701">
            <v>883165010895</v>
          </cell>
        </row>
        <row r="1702">
          <cell r="B1702">
            <v>2546</v>
          </cell>
          <cell r="C1702">
            <v>1698</v>
          </cell>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ผบE313</v>
          </cell>
          <cell r="U1702">
            <v>2566</v>
          </cell>
          <cell r="V1702" t="str">
            <v>ผบE2104</v>
          </cell>
          <cell r="W1702">
            <v>2566</v>
          </cell>
          <cell r="X1702">
            <v>18</v>
          </cell>
          <cell r="Y1702">
            <v>4</v>
          </cell>
          <cell r="Z1702">
            <v>2566</v>
          </cell>
          <cell r="BL1702" t="str">
            <v>นายสมชาย กันนะ</v>
          </cell>
          <cell r="BM1702">
            <v>883165010727</v>
          </cell>
        </row>
        <row r="1703">
          <cell r="B1703">
            <v>2547</v>
          </cell>
          <cell r="C1703">
            <v>1699</v>
          </cell>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แขวงเชียงดาว</v>
          </cell>
          <cell r="T1703" t="str">
            <v>ผบE44</v>
          </cell>
          <cell r="U1703">
            <v>2566</v>
          </cell>
          <cell r="V1703" t="str">
            <v>ผบE145</v>
          </cell>
          <cell r="W1703">
            <v>2566</v>
          </cell>
          <cell r="X1703">
            <v>21</v>
          </cell>
          <cell r="Y1703">
            <v>2</v>
          </cell>
          <cell r="Z1703">
            <v>2566</v>
          </cell>
          <cell r="BL1703" t="str">
            <v>นางสาวสุรินดา คำคิด</v>
          </cell>
          <cell r="BM1703">
            <v>883165010725</v>
          </cell>
        </row>
        <row r="1704">
          <cell r="B1704">
            <v>2548</v>
          </cell>
          <cell r="C1704">
            <v>1700</v>
          </cell>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ผบE925</v>
          </cell>
          <cell r="U1704">
            <v>2565</v>
          </cell>
          <cell r="V1704" t="str">
            <v>ผบE21</v>
          </cell>
          <cell r="W1704">
            <v>2566</v>
          </cell>
          <cell r="X1704">
            <v>16</v>
          </cell>
          <cell r="Y1704">
            <v>1</v>
          </cell>
          <cell r="Z1704">
            <v>2566</v>
          </cell>
          <cell r="BL1704" t="str">
            <v>นางสาวกมลชนก คำพลอย</v>
          </cell>
          <cell r="BM1704">
            <v>883165010420</v>
          </cell>
        </row>
        <row r="1705">
          <cell r="B1705">
            <v>2549</v>
          </cell>
          <cell r="C1705">
            <v>1701</v>
          </cell>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S1705" t="str">
            <v>แขวงเชียงใหม่</v>
          </cell>
          <cell r="T1705" t="str">
            <v>ผบ4732</v>
          </cell>
          <cell r="U1705">
            <v>2561</v>
          </cell>
          <cell r="V1705" t="str">
            <v>ผบ5963</v>
          </cell>
          <cell r="W1705">
            <v>2561</v>
          </cell>
          <cell r="X1705">
            <v>3</v>
          </cell>
          <cell r="Y1705">
            <v>7</v>
          </cell>
          <cell r="Z1705">
            <v>2561</v>
          </cell>
          <cell r="BL1705" t="str">
            <v>นายศักดา วงศ์ตระกูลโลหะ</v>
          </cell>
          <cell r="BM1705">
            <v>0</v>
          </cell>
        </row>
        <row r="1706">
          <cell r="B1706">
            <v>2550</v>
          </cell>
          <cell r="C1706">
            <v>1702</v>
          </cell>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แขวงเชียงดาว</v>
          </cell>
          <cell r="T1706" t="str">
            <v>ผบE924</v>
          </cell>
          <cell r="U1706">
            <v>2565</v>
          </cell>
          <cell r="V1706" t="str">
            <v>ผบE20</v>
          </cell>
          <cell r="W1706">
            <v>2566</v>
          </cell>
          <cell r="X1706">
            <v>16</v>
          </cell>
          <cell r="Y1706">
            <v>1</v>
          </cell>
          <cell r="Z1706">
            <v>2566</v>
          </cell>
          <cell r="BL1706" t="str">
            <v>นายวรวิทย์  จอมเดช</v>
          </cell>
          <cell r="BM1706">
            <v>883165010728</v>
          </cell>
        </row>
        <row r="1707">
          <cell r="B1707">
            <v>2551</v>
          </cell>
          <cell r="C1707">
            <v>1703</v>
          </cell>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S1707" t="str">
            <v>แขวงเชียงใหม่</v>
          </cell>
          <cell r="T1707" t="str">
            <v>ผบE3671</v>
          </cell>
          <cell r="U1707">
            <v>2566</v>
          </cell>
          <cell r="V1707" t="str">
            <v>ผบE5708</v>
          </cell>
          <cell r="W1707">
            <v>2566</v>
          </cell>
          <cell r="X1707">
            <v>10</v>
          </cell>
          <cell r="Y1707">
            <v>7</v>
          </cell>
          <cell r="Z1707">
            <v>2566</v>
          </cell>
          <cell r="BL1707" t="str">
            <v>นายพงศ์กร กันทวี</v>
          </cell>
          <cell r="BM1707">
            <v>823561010050</v>
          </cell>
        </row>
        <row r="1708">
          <cell r="B1708">
            <v>2552</v>
          </cell>
          <cell r="C1708">
            <v>1704</v>
          </cell>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S1708" t="str">
            <v>จังหวัดลำพูน</v>
          </cell>
          <cell r="T1708" t="str">
            <v>ผบE929</v>
          </cell>
          <cell r="U1708">
            <v>2566</v>
          </cell>
          <cell r="V1708" t="str">
            <v>ผบE1556</v>
          </cell>
          <cell r="W1708">
            <v>2566</v>
          </cell>
          <cell r="X1708">
            <v>6</v>
          </cell>
          <cell r="Y1708">
            <v>6</v>
          </cell>
          <cell r="Z1708">
            <v>2566</v>
          </cell>
          <cell r="BL1708" t="str">
            <v>นายไชยากร ธารสุขวงศ์ไชย</v>
          </cell>
          <cell r="BM1708">
            <v>883165010726</v>
          </cell>
        </row>
        <row r="1709">
          <cell r="B1709">
            <v>2553</v>
          </cell>
          <cell r="C1709">
            <v>1705</v>
          </cell>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S1709" t="str">
            <v>จังหวัดแพร่</v>
          </cell>
          <cell r="T1709" t="str">
            <v>ผบE3203</v>
          </cell>
          <cell r="U1709">
            <v>2565</v>
          </cell>
          <cell r="V1709" t="str">
            <v>ผบE55</v>
          </cell>
          <cell r="W1709">
            <v>2566</v>
          </cell>
          <cell r="X1709">
            <v>16</v>
          </cell>
          <cell r="Y1709">
            <v>1</v>
          </cell>
          <cell r="Z1709">
            <v>2566</v>
          </cell>
          <cell r="BL1709" t="str">
            <v>นางสาวเอมสิรินันท์ ท่าทาง</v>
          </cell>
          <cell r="BM1709">
            <v>883165010114</v>
          </cell>
        </row>
        <row r="1710">
          <cell r="B1710">
            <v>2554</v>
          </cell>
          <cell r="C1710">
            <v>1706</v>
          </cell>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S1710" t="str">
            <v>จังหวัดฮอด</v>
          </cell>
          <cell r="T1710" t="str">
            <v>ผบE708</v>
          </cell>
          <cell r="U1710">
            <v>2566</v>
          </cell>
          <cell r="V1710" t="str">
            <v>ผบE908</v>
          </cell>
          <cell r="W1710">
            <v>2566</v>
          </cell>
          <cell r="AA1710">
            <v>26</v>
          </cell>
          <cell r="AB1710">
            <v>7</v>
          </cell>
          <cell r="AC1710">
            <v>2566</v>
          </cell>
          <cell r="BL1710" t="str">
            <v>นายประดิษฐ์ สรตา</v>
          </cell>
          <cell r="BM1710">
            <v>888166010127</v>
          </cell>
        </row>
        <row r="1711">
          <cell r="B1711">
            <v>2555</v>
          </cell>
          <cell r="C1711">
            <v>1707</v>
          </cell>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ผบE709</v>
          </cell>
          <cell r="U1711">
            <v>2566</v>
          </cell>
          <cell r="V1711" t="str">
            <v>ผบE909</v>
          </cell>
          <cell r="W1711">
            <v>2566</v>
          </cell>
          <cell r="AA1711">
            <v>26</v>
          </cell>
          <cell r="AB1711">
            <v>7</v>
          </cell>
          <cell r="AC1711">
            <v>2566</v>
          </cell>
          <cell r="BL1711" t="str">
            <v>นายประจักษ์ แก้วจันทร์</v>
          </cell>
          <cell r="BM1711">
            <v>888166010125</v>
          </cell>
        </row>
        <row r="1712">
          <cell r="B1712">
            <v>2556</v>
          </cell>
          <cell r="C1712">
            <v>1708</v>
          </cell>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S1712" t="str">
            <v>แขวงเชียงใหม่</v>
          </cell>
          <cell r="T1712" t="str">
            <v>ผบE7755</v>
          </cell>
          <cell r="U1712">
            <v>2565</v>
          </cell>
          <cell r="V1712" t="str">
            <v>ผบE2349</v>
          </cell>
          <cell r="W1712">
            <v>2566</v>
          </cell>
          <cell r="AA1712">
            <v>25</v>
          </cell>
          <cell r="AB1712">
            <v>4</v>
          </cell>
          <cell r="AC1712">
            <v>2566</v>
          </cell>
          <cell r="BL1712" t="str">
            <v>นายอานิสงส์ เจริญธรรม</v>
          </cell>
          <cell r="BM1712">
            <v>0</v>
          </cell>
        </row>
        <row r="1713">
          <cell r="B1713">
            <v>2557</v>
          </cell>
          <cell r="C1713">
            <v>1709</v>
          </cell>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จังหวัดฮอด</v>
          </cell>
          <cell r="T1713" t="str">
            <v>ผบE850</v>
          </cell>
          <cell r="U1713">
            <v>2566</v>
          </cell>
          <cell r="V1713" t="str">
            <v>ผบE1096</v>
          </cell>
          <cell r="W1713">
            <v>2566</v>
          </cell>
          <cell r="X1713">
            <v>18</v>
          </cell>
          <cell r="Y1713">
            <v>9</v>
          </cell>
          <cell r="Z1713">
            <v>2566</v>
          </cell>
          <cell r="BL1713" t="str">
            <v>นางสาวแก่นจันทร์ ดีอูป</v>
          </cell>
          <cell r="BM1713">
            <v>883166010114</v>
          </cell>
        </row>
        <row r="1714">
          <cell r="B1714">
            <v>2558</v>
          </cell>
          <cell r="C1714">
            <v>1710</v>
          </cell>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แขวงเชียงใหม่</v>
          </cell>
          <cell r="T1714" t="str">
            <v>ผบE2730</v>
          </cell>
          <cell r="U1714">
            <v>2566</v>
          </cell>
          <cell r="V1714">
            <v>5666</v>
          </cell>
          <cell r="W1714">
            <v>2566</v>
          </cell>
          <cell r="AA1714">
            <v>10</v>
          </cell>
          <cell r="AB1714">
            <v>7</v>
          </cell>
          <cell r="AC1714">
            <v>2566</v>
          </cell>
          <cell r="BL1714" t="str">
            <v>นายธนวัฒน์ กันธา</v>
          </cell>
          <cell r="BM1714">
            <v>883166010008</v>
          </cell>
        </row>
        <row r="1715">
          <cell r="B1715">
            <v>2559</v>
          </cell>
          <cell r="C1715">
            <v>1711</v>
          </cell>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S1715" t="str">
            <v>จังหวัดฝาง</v>
          </cell>
          <cell r="T1715" t="str">
            <v>ผบE1031</v>
          </cell>
          <cell r="U1715">
            <v>2566</v>
          </cell>
          <cell r="V1715" t="str">
            <v>ผบE1200</v>
          </cell>
          <cell r="W1715">
            <v>2566</v>
          </cell>
          <cell r="BL1715" t="str">
            <v>นางสาวนันธิกา สุภา</v>
          </cell>
          <cell r="BM1715">
            <v>0</v>
          </cell>
        </row>
        <row r="1716">
          <cell r="B1716">
            <v>2560</v>
          </cell>
          <cell r="C1716">
            <v>1712</v>
          </cell>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ผบE1027</v>
          </cell>
          <cell r="U1716">
            <v>2566</v>
          </cell>
          <cell r="V1716" t="str">
            <v>ผบE1335</v>
          </cell>
          <cell r="W1716">
            <v>2566</v>
          </cell>
          <cell r="X1716">
            <v>31</v>
          </cell>
          <cell r="Y1716">
            <v>11</v>
          </cell>
          <cell r="Z1716">
            <v>2566</v>
          </cell>
          <cell r="BL1716" t="str">
            <v>นางกฤษณา โค้วตระกูล</v>
          </cell>
          <cell r="BM1716">
            <v>0</v>
          </cell>
        </row>
        <row r="1717">
          <cell r="B1717">
            <v>2561</v>
          </cell>
          <cell r="C1717">
            <v>1713</v>
          </cell>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S1717" t="str">
            <v>แขวงเชียงใหม่</v>
          </cell>
          <cell r="T1717" t="str">
            <v>ผบE1909</v>
          </cell>
          <cell r="U1717">
            <v>2566</v>
          </cell>
          <cell r="V1717">
            <v>3386</v>
          </cell>
          <cell r="W1717">
            <v>2566</v>
          </cell>
          <cell r="AA1717">
            <v>19</v>
          </cell>
          <cell r="AB1717">
            <v>5</v>
          </cell>
          <cell r="AC1717">
            <v>2566</v>
          </cell>
          <cell r="BL1717" t="str">
            <v>นางสาวพัชรพร ลาภโต</v>
          </cell>
          <cell r="BM1717">
            <v>888165011197</v>
          </cell>
        </row>
        <row r="1718">
          <cell r="B1718">
            <v>2562</v>
          </cell>
          <cell r="C1718">
            <v>1714</v>
          </cell>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S1718" t="str">
            <v>แขวงเชียงใหม่</v>
          </cell>
          <cell r="T1718" t="str">
            <v>ผบE2740</v>
          </cell>
          <cell r="U1718">
            <v>2566</v>
          </cell>
          <cell r="V1718" t="str">
            <v>ผบE5703</v>
          </cell>
          <cell r="W1718">
            <v>2566</v>
          </cell>
          <cell r="X1718">
            <v>10</v>
          </cell>
          <cell r="Y1718">
            <v>7</v>
          </cell>
          <cell r="Z1718">
            <v>2566</v>
          </cell>
          <cell r="BL1718" t="str">
            <v>นายศักดิ์ชัย แสนเขียว</v>
          </cell>
          <cell r="BM1718">
            <v>883266010022</v>
          </cell>
        </row>
        <row r="1719">
          <cell r="B1719">
            <v>2563</v>
          </cell>
          <cell r="C1719">
            <v>1715</v>
          </cell>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S1719" t="str">
            <v>แขวงเชียงดาว</v>
          </cell>
          <cell r="T1719" t="str">
            <v>ผบE466</v>
          </cell>
          <cell r="U1719">
            <v>2566</v>
          </cell>
          <cell r="V1719" t="str">
            <v>ผบE579</v>
          </cell>
          <cell r="W1719">
            <v>2566</v>
          </cell>
          <cell r="X1719">
            <v>4</v>
          </cell>
          <cell r="Y1719">
            <v>7</v>
          </cell>
          <cell r="Z1719">
            <v>2566</v>
          </cell>
          <cell r="BL1719" t="str">
            <v>นายสุทน จันทร์พลอย</v>
          </cell>
          <cell r="BM1719">
            <v>883265010857</v>
          </cell>
        </row>
        <row r="1720">
          <cell r="B1720">
            <v>2564</v>
          </cell>
          <cell r="C1720">
            <v>1716</v>
          </cell>
          <cell r="G1720">
            <v>800029149260</v>
          </cell>
          <cell r="H1720" t="str">
            <v>นางสาว</v>
          </cell>
          <cell r="I1720" t="str">
            <v>วรรณวิภา</v>
          </cell>
          <cell r="J1720" t="str">
            <v>คำใจ</v>
          </cell>
          <cell r="L1720" t="str">
            <v>อมก๋อย</v>
          </cell>
          <cell r="M1720" t="str">
            <v>เชียงใหม่ 3</v>
          </cell>
          <cell r="N1720">
            <v>8</v>
          </cell>
          <cell r="O1720" t="str">
            <v>สินเชื่อธนาคารประชาชน</v>
          </cell>
          <cell r="P1720" t="str">
            <v>1.บุคคลค้ำประกัน</v>
          </cell>
          <cell r="S1720" t="str">
            <v>จังหวัดฮอด</v>
          </cell>
          <cell r="T1720" t="str">
            <v>ผบE504</v>
          </cell>
          <cell r="U1720">
            <v>2564</v>
          </cell>
          <cell r="V1720" t="str">
            <v>ผบE628</v>
          </cell>
          <cell r="W1720">
            <v>2564</v>
          </cell>
          <cell r="AA1720">
            <v>25</v>
          </cell>
          <cell r="AB1720">
            <v>10</v>
          </cell>
          <cell r="AC1720">
            <v>2564</v>
          </cell>
          <cell r="BL1720" t="str">
            <v>นางสาววรรณวิภา คำใจ</v>
          </cell>
          <cell r="BM1720">
            <v>0</v>
          </cell>
        </row>
        <row r="1721">
          <cell r="B1721">
            <v>2565</v>
          </cell>
          <cell r="C1721">
            <v>1717</v>
          </cell>
          <cell r="G1721">
            <v>800017921357</v>
          </cell>
          <cell r="H1721" t="str">
            <v>นางสาว</v>
          </cell>
          <cell r="I1721" t="str">
            <v>ธิตินันท์</v>
          </cell>
          <cell r="J1721" t="str">
            <v>เรือนจินเจ็ก</v>
          </cell>
          <cell r="L1721" t="str">
            <v>ฮอด</v>
          </cell>
          <cell r="M1721" t="str">
            <v>เชียงใหม่ 3</v>
          </cell>
          <cell r="N1721">
            <v>8</v>
          </cell>
          <cell r="P1721" t="str">
            <v>1.บุคคลค้ำประกัน</v>
          </cell>
          <cell r="S1721" t="str">
            <v>แขวงเชียงใหม่</v>
          </cell>
          <cell r="T1721" t="str">
            <v>ผบ.5799</v>
          </cell>
          <cell r="U1721">
            <v>2557</v>
          </cell>
          <cell r="V1721" t="str">
            <v>ผบ.6210</v>
          </cell>
          <cell r="W1721">
            <v>2557</v>
          </cell>
          <cell r="BL1721" t="str">
            <v>นางสาวธิตินันท์ เรือนจินเจ็ก</v>
          </cell>
          <cell r="BM1721">
            <v>0</v>
          </cell>
        </row>
        <row r="1722">
          <cell r="B1722">
            <v>2566</v>
          </cell>
          <cell r="C1722">
            <v>1718</v>
          </cell>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S1722" t="str">
            <v>แขวงเชียงใหม่</v>
          </cell>
          <cell r="T1722" t="str">
            <v>ผบE369</v>
          </cell>
          <cell r="U1722">
            <v>2566</v>
          </cell>
          <cell r="V1722" t="str">
            <v>ผบ3172</v>
          </cell>
          <cell r="W1722">
            <v>2566</v>
          </cell>
          <cell r="AA1722">
            <v>15</v>
          </cell>
          <cell r="AB1722">
            <v>5</v>
          </cell>
          <cell r="AC1722">
            <v>2566</v>
          </cell>
          <cell r="BB1722" t="str">
            <v>บันทึกผลสืบ 23-3-67//รอคัดภาพลักกษณ์</v>
          </cell>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3">
          <cell r="B1723">
            <v>2567</v>
          </cell>
          <cell r="C1723">
            <v>1719</v>
          </cell>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S1723" t="str">
            <v>จังหวัดลำพูน</v>
          </cell>
          <cell r="T1723" t="str">
            <v>ผบE3372</v>
          </cell>
          <cell r="U1723">
            <v>2566</v>
          </cell>
          <cell r="V1723" t="str">
            <v>ผบE4046</v>
          </cell>
          <cell r="W1723">
            <v>2566</v>
          </cell>
          <cell r="AA1723">
            <v>20</v>
          </cell>
          <cell r="AB1723">
            <v>11</v>
          </cell>
          <cell r="AC1723">
            <v>2566</v>
          </cell>
          <cell r="BL1723" t="str">
            <v>นางสาวณวรา หยองอนุกูล</v>
          </cell>
          <cell r="BM1723">
            <v>0</v>
          </cell>
        </row>
        <row r="1724">
          <cell r="B1724">
            <v>2568</v>
          </cell>
          <cell r="C1724">
            <v>1720</v>
          </cell>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S1724" t="str">
            <v>จังหวัดเชียงใหม่</v>
          </cell>
          <cell r="T1724" t="str">
            <v>ผบE68</v>
          </cell>
          <cell r="U1724">
            <v>2566</v>
          </cell>
          <cell r="V1724" t="str">
            <v>ผบE470</v>
          </cell>
          <cell r="W1724">
            <v>2566</v>
          </cell>
          <cell r="AA1724">
            <v>29</v>
          </cell>
          <cell r="AB1724">
            <v>3</v>
          </cell>
          <cell r="AC1724">
            <v>2566</v>
          </cell>
          <cell r="BL1724" t="str">
            <v>นายวัชระ บัวใหญ่</v>
          </cell>
          <cell r="BM1724">
            <v>0</v>
          </cell>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BL1725" t="str">
            <v>นางสาวเพียงตะวัน ชำนาญอาสา</v>
          </cell>
          <cell r="BM1725">
            <v>883162011977</v>
          </cell>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BL1726" t="str">
            <v>นางสาวณัฐณิชา จันที</v>
          </cell>
          <cell r="BM1726">
            <v>883266010002</v>
          </cell>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AA1727">
            <v>28</v>
          </cell>
          <cell r="AB1727">
            <v>8</v>
          </cell>
          <cell r="AC1727">
            <v>2566</v>
          </cell>
          <cell r="BL1727" t="str">
            <v>นายณัธชัย พฤฒิพาณิชย์</v>
          </cell>
          <cell r="BM1727">
            <v>0</v>
          </cell>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BL1728" t="str">
            <v>นางชิวรัตน์ เจียตระกูล</v>
          </cell>
          <cell r="BM1728">
            <v>0</v>
          </cell>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AA1729">
            <v>19</v>
          </cell>
          <cell r="AB1729">
            <v>9</v>
          </cell>
          <cell r="AC1729">
            <v>2560</v>
          </cell>
          <cell r="BL1729" t="str">
            <v>นายสุริยัน ต๊ะคำ</v>
          </cell>
          <cell r="BM1729">
            <v>82370040161</v>
          </cell>
        </row>
        <row r="1730">
          <cell r="B1730">
            <v>2574</v>
          </cell>
          <cell r="G1730">
            <v>800075486517</v>
          </cell>
          <cell r="H1730" t="str">
            <v>นาย</v>
          </cell>
          <cell r="I1730" t="str">
            <v>ไชยยันต์</v>
          </cell>
          <cell r="J1730" t="str">
            <v>ยาพรม</v>
          </cell>
          <cell r="L1730" t="str">
            <v>ไชยปราการ</v>
          </cell>
          <cell r="M1730" t="str">
            <v>เชียงใหม่ 2</v>
          </cell>
          <cell r="N1730">
            <v>8</v>
          </cell>
          <cell r="O1730" t="str">
            <v>สินเชื่อธนาคารประชาชน</v>
          </cell>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BB1730" t="str">
            <v>สืบทรัพย์</v>
          </cell>
          <cell r="BL1730" t="str">
            <v>นายไชยยันต์ ยาพรม</v>
          </cell>
          <cell r="BM1730">
            <v>0</v>
          </cell>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AA1731">
            <v>4</v>
          </cell>
          <cell r="AB1731">
            <v>8</v>
          </cell>
          <cell r="AC1731">
            <v>2563</v>
          </cell>
          <cell r="BL1731" t="str">
            <v>นางสาวนารีรัตน์ หวังศรี</v>
          </cell>
          <cell r="BM1731">
            <v>883263010038</v>
          </cell>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AA1732">
            <v>19</v>
          </cell>
          <cell r="AB1732">
            <v>4</v>
          </cell>
          <cell r="AC1732">
            <v>2565</v>
          </cell>
          <cell r="BL1732" t="str">
            <v>นางวัลนิภา หนูเปี้ย</v>
          </cell>
          <cell r="BM1732">
            <v>883263010048</v>
          </cell>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AA1733">
            <v>6</v>
          </cell>
          <cell r="AB1733">
            <v>12</v>
          </cell>
          <cell r="AC1733">
            <v>2565</v>
          </cell>
          <cell r="BL1733" t="str">
            <v>นางสาวโชติรส ประทุมมา</v>
          </cell>
          <cell r="BM1733">
            <v>883263011675</v>
          </cell>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AA1734">
            <v>15</v>
          </cell>
          <cell r="AB1734">
            <v>3</v>
          </cell>
          <cell r="AC1734">
            <v>2565</v>
          </cell>
          <cell r="BL1734" t="str">
            <v>นางสาวศิราณี ฟูเมือง</v>
          </cell>
          <cell r="BM1734">
            <v>888164010104</v>
          </cell>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AA1735">
            <v>21</v>
          </cell>
          <cell r="AB1735">
            <v>11</v>
          </cell>
          <cell r="AC1735">
            <v>2564</v>
          </cell>
          <cell r="BL1735" t="str">
            <v>นายณัฐพงศ์ เปงดี</v>
          </cell>
          <cell r="BM1735">
            <v>888164010477</v>
          </cell>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AA1736">
            <v>20</v>
          </cell>
          <cell r="AB1736">
            <v>10</v>
          </cell>
          <cell r="AC1736">
            <v>2565</v>
          </cell>
          <cell r="BL1736" t="str">
            <v>นายณัฐพงศ์ ผางวารี</v>
          </cell>
          <cell r="BM1736">
            <v>888165010020</v>
          </cell>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AA1737">
            <v>27</v>
          </cell>
          <cell r="AB1737">
            <v>7</v>
          </cell>
          <cell r="AC1737">
            <v>2565</v>
          </cell>
          <cell r="BL1737" t="str">
            <v>นายสิรภัทร สุต๋าคำ</v>
          </cell>
          <cell r="BM1737">
            <v>888165010037</v>
          </cell>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AA1738">
            <v>23</v>
          </cell>
          <cell r="AB1738">
            <v>8</v>
          </cell>
          <cell r="AC1738">
            <v>2565</v>
          </cell>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T1738">
            <v>3</v>
          </cell>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AA1739">
            <v>17</v>
          </cell>
          <cell r="AB1739">
            <v>8</v>
          </cell>
          <cell r="AC1739">
            <v>2565</v>
          </cell>
          <cell r="BL1739" t="str">
            <v>นางบัวแก้ว ยาพิชัย</v>
          </cell>
          <cell r="BM1739">
            <v>888165010027</v>
          </cell>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AA1740">
            <v>27</v>
          </cell>
          <cell r="AB1740">
            <v>7</v>
          </cell>
          <cell r="AC1740">
            <v>2565</v>
          </cell>
          <cell r="BL1740" t="str">
            <v>นางสาวชลลดา อุดงหรือสงวนศิลป์</v>
          </cell>
          <cell r="BM1740">
            <v>888165010039</v>
          </cell>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AA1741">
            <v>25</v>
          </cell>
          <cell r="AB1741">
            <v>10</v>
          </cell>
          <cell r="AC1741">
            <v>2565</v>
          </cell>
          <cell r="BL1741" t="str">
            <v>นางสาวแจ่มจันทร์ เหมพันธุ์</v>
          </cell>
          <cell r="BM1741">
            <v>888165010011</v>
          </cell>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AA1742">
            <v>17</v>
          </cell>
          <cell r="AB1742">
            <v>8</v>
          </cell>
          <cell r="AC1742">
            <v>2565</v>
          </cell>
          <cell r="BL1742" t="str">
            <v>นางสาวพนิตตา ปัญญาพร</v>
          </cell>
          <cell r="BM1742">
            <v>88165010009</v>
          </cell>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AA1743">
            <v>17</v>
          </cell>
          <cell r="AB1743">
            <v>8</v>
          </cell>
          <cell r="AC1743">
            <v>2565</v>
          </cell>
          <cell r="BL1743" t="str">
            <v>นางสาวสุภาณี ศรีวิชัย</v>
          </cell>
          <cell r="BM1743">
            <v>888165010008</v>
          </cell>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AA1744">
            <v>11</v>
          </cell>
          <cell r="AB1744">
            <v>10</v>
          </cell>
          <cell r="AC1744">
            <v>2565</v>
          </cell>
          <cell r="BL1744" t="str">
            <v>นายมนูญ ติ๊บซอ</v>
          </cell>
          <cell r="BM1744">
            <v>888165010309</v>
          </cell>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AA1745">
            <v>31</v>
          </cell>
          <cell r="AB1745">
            <v>1</v>
          </cell>
          <cell r="AC1745">
            <v>2565</v>
          </cell>
          <cell r="BL1745" t="str">
            <v>นางสาวบุศรา วารินทร์</v>
          </cell>
          <cell r="BM1745">
            <v>888165010324</v>
          </cell>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AA1746">
            <v>31</v>
          </cell>
          <cell r="AB1746">
            <v>10</v>
          </cell>
          <cell r="AC1746">
            <v>2565</v>
          </cell>
          <cell r="BL1746" t="str">
            <v>นางสาวขวัญชนก  สร้อยเรือน</v>
          </cell>
          <cell r="BM1746">
            <v>888165010322</v>
          </cell>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AA1747">
            <v>22</v>
          </cell>
          <cell r="AB1747">
            <v>11</v>
          </cell>
          <cell r="AC1747">
            <v>2565</v>
          </cell>
          <cell r="BL1747" t="str">
            <v>นายสรายุทธ ยศสุข</v>
          </cell>
          <cell r="BM1747">
            <v>888165010304</v>
          </cell>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AA1748">
            <v>22</v>
          </cell>
          <cell r="AB1748">
            <v>11</v>
          </cell>
          <cell r="AC1748">
            <v>2565</v>
          </cell>
          <cell r="BL1748" t="str">
            <v>นางมาลา เป็งแก้ง</v>
          </cell>
          <cell r="BM1748">
            <v>888165010307</v>
          </cell>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AA1749">
            <v>25</v>
          </cell>
          <cell r="AB1749">
            <v>10</v>
          </cell>
          <cell r="AC1749">
            <v>2565</v>
          </cell>
          <cell r="BL1749" t="str">
            <v>นายประกาศิต กันทะนันท์</v>
          </cell>
          <cell r="BM1749">
            <v>888165010323</v>
          </cell>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AA1750">
            <v>31</v>
          </cell>
          <cell r="AB1750">
            <v>10</v>
          </cell>
          <cell r="AC1750">
            <v>2565</v>
          </cell>
          <cell r="BL1750" t="str">
            <v>นางแสงหล้า จักรแก้ว</v>
          </cell>
          <cell r="BM1750">
            <v>888165010311</v>
          </cell>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AA1751">
            <v>21</v>
          </cell>
          <cell r="AB1751">
            <v>11</v>
          </cell>
          <cell r="AC1751">
            <v>2565</v>
          </cell>
          <cell r="BL1751" t="str">
            <v>นายถนอม สิงห์โต</v>
          </cell>
          <cell r="BM1751">
            <v>888165010312</v>
          </cell>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AA1752">
            <v>21</v>
          </cell>
          <cell r="AB1752">
            <v>11</v>
          </cell>
          <cell r="AC1752">
            <v>2565</v>
          </cell>
          <cell r="BL1752" t="str">
            <v>นางสาวพิมพา เพียรชัยภูมิหรือสิริเจริญพร</v>
          </cell>
          <cell r="BM1752">
            <v>888165010308</v>
          </cell>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AA1753">
            <v>11</v>
          </cell>
          <cell r="AB1753">
            <v>10</v>
          </cell>
          <cell r="AC1753">
            <v>2565</v>
          </cell>
          <cell r="BL1753" t="str">
            <v>นางสาวพิชญานันท์ ธาดาเสาวดี</v>
          </cell>
          <cell r="BM1753">
            <v>888165010314</v>
          </cell>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AA1754">
            <v>6</v>
          </cell>
          <cell r="AB1754">
            <v>12</v>
          </cell>
          <cell r="AC1754">
            <v>2566</v>
          </cell>
          <cell r="BL1754" t="str">
            <v>นายวิฑูรย์ บรรทา</v>
          </cell>
          <cell r="BM1754">
            <v>888165010303</v>
          </cell>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AA1755">
            <v>11</v>
          </cell>
          <cell r="AB1755">
            <v>10</v>
          </cell>
          <cell r="AC1755">
            <v>2565</v>
          </cell>
          <cell r="BL1755" t="str">
            <v>นายเกร็ดทอง ภูดอนตอง</v>
          </cell>
          <cell r="BM1755">
            <v>888165010320</v>
          </cell>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AA1756">
            <v>8</v>
          </cell>
          <cell r="AB1756">
            <v>5</v>
          </cell>
          <cell r="AC1756">
            <v>2566</v>
          </cell>
          <cell r="BL1756" t="str">
            <v>นายณัฐพงศ์ เพชรเสนา</v>
          </cell>
          <cell r="BM1756">
            <v>888165010638</v>
          </cell>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AA1757">
            <v>26</v>
          </cell>
          <cell r="AB1757">
            <v>7</v>
          </cell>
          <cell r="AC1757">
            <v>2566</v>
          </cell>
          <cell r="BL1757" t="str">
            <v>นางสาวสาวิตรี งามช่วง</v>
          </cell>
          <cell r="BM1757">
            <v>888166010140</v>
          </cell>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AA1758">
            <v>12</v>
          </cell>
          <cell r="AB1758">
            <v>10</v>
          </cell>
          <cell r="AC1758">
            <v>2566</v>
          </cell>
          <cell r="BL1758" t="str">
            <v>นายวิทยาหรือธัชชยุต ใจบานหรือหิรัญวิทยา</v>
          </cell>
          <cell r="BM1758">
            <v>888166010136</v>
          </cell>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AA1759">
            <v>26</v>
          </cell>
          <cell r="AB1759">
            <v>7</v>
          </cell>
          <cell r="AC1759">
            <v>2566</v>
          </cell>
          <cell r="BL1759" t="str">
            <v>นางจิรภา โอบอ้อม</v>
          </cell>
          <cell r="BM1759">
            <v>888166010131</v>
          </cell>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BL1760" t="str">
            <v>นายโกวิทย์ สุรินทร์</v>
          </cell>
          <cell r="BM1760">
            <v>888166010130</v>
          </cell>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AA1761">
            <v>18</v>
          </cell>
          <cell r="AB1761">
            <v>9</v>
          </cell>
          <cell r="AC1761">
            <v>2566</v>
          </cell>
          <cell r="BL1761" t="str">
            <v>นายเสร็จสาร ตั๋นแก้ว</v>
          </cell>
          <cell r="BM1761">
            <v>888166010124</v>
          </cell>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AA1762">
            <v>24</v>
          </cell>
          <cell r="AB1762">
            <v>10</v>
          </cell>
          <cell r="AC1762">
            <v>2566</v>
          </cell>
          <cell r="BL1762" t="str">
            <v>นาง, นายแพร, บุญเจือ ทิพเนตร, ทิพเนตร</v>
          </cell>
          <cell r="BM1762">
            <v>888166010123</v>
          </cell>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AA1763">
            <v>29</v>
          </cell>
          <cell r="AB1763">
            <v>8</v>
          </cell>
          <cell r="AC1763">
            <v>2566</v>
          </cell>
          <cell r="BL1763" t="str">
            <v>นายสัณหรส หย่าจอ</v>
          </cell>
          <cell r="BM1763">
            <v>888166010118</v>
          </cell>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AA1764">
            <v>26</v>
          </cell>
          <cell r="AB1764">
            <v>7</v>
          </cell>
          <cell r="AC1764">
            <v>2566</v>
          </cell>
          <cell r="BL1764" t="str">
            <v>นายไพรศาล คำใจ</v>
          </cell>
          <cell r="BM1764">
            <v>888166010117</v>
          </cell>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AA1765">
            <v>18</v>
          </cell>
          <cell r="AB1765">
            <v>9</v>
          </cell>
          <cell r="AC1765">
            <v>2566</v>
          </cell>
          <cell r="BL1765" t="str">
            <v>นายพนิตพันธ์ เจริญปัญญาเนตร</v>
          </cell>
          <cell r="BM1765">
            <v>888166010116</v>
          </cell>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AA1766">
            <v>18</v>
          </cell>
          <cell r="AB1766">
            <v>9</v>
          </cell>
          <cell r="AC1766">
            <v>2566</v>
          </cell>
          <cell r="BL1766" t="str">
            <v>นางกิรณา เทียนเล็ก</v>
          </cell>
          <cell r="BM1766">
            <v>888166010113</v>
          </cell>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BL1767" t="str">
            <v>นางสาวรัตนาภรณ์ นามดี</v>
          </cell>
          <cell r="BM1767">
            <v>883163011451</v>
          </cell>
        </row>
        <row r="1768">
          <cell r="B1768">
            <v>2612</v>
          </cell>
          <cell r="C1768">
            <v>1764</v>
          </cell>
          <cell r="G1768" t="str">
            <v>800090034086,
800090034094,
800090034102</v>
          </cell>
          <cell r="H1768" t="str">
            <v>นางสาว</v>
          </cell>
          <cell r="I1768" t="str">
            <v>กัลยา</v>
          </cell>
          <cell r="J1768" t="str">
            <v>ธนูคำ</v>
          </cell>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BL1768" t="str">
            <v>นางสาวกัลยา ธนูคำ</v>
          </cell>
          <cell r="BM1768">
            <v>883266040006</v>
          </cell>
        </row>
        <row r="1769">
          <cell r="B1769">
            <v>2613</v>
          </cell>
          <cell r="C1769">
            <v>1765</v>
          </cell>
          <cell r="G1769" t="str">
            <v>800057515572,
800057515580,
800057515598,
800042209893</v>
          </cell>
          <cell r="H1769" t="str">
            <v>นาย,นางสาว</v>
          </cell>
          <cell r="I1769" t="str">
            <v>อติรุจ,จิตตานันท์</v>
          </cell>
          <cell r="J1769" t="str">
            <v>อินนันท์,ดวงปัญญา</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BL1769" t="str">
            <v>นายอติรุจ อินนันท์, นางสาวจิตตานันท์ ดวงปัญญา</v>
          </cell>
          <cell r="BM1769">
            <v>883266040005</v>
          </cell>
        </row>
        <row r="1770">
          <cell r="B1770">
            <v>2614</v>
          </cell>
          <cell r="C1770">
            <v>1766</v>
          </cell>
          <cell r="G1770" t="str">
            <v>800094743641,
800094743682</v>
          </cell>
          <cell r="H1770" t="str">
            <v>นางสาว</v>
          </cell>
          <cell r="I1770" t="str">
            <v>ภริตพร</v>
          </cell>
          <cell r="J1770" t="str">
            <v>ภูดอนตอง</v>
          </cell>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BL1770" t="str">
            <v>นางสาวภริตพร ภูดอนตอง</v>
          </cell>
          <cell r="BM1770">
            <v>883263012012</v>
          </cell>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AA1771">
            <v>16</v>
          </cell>
          <cell r="AB1771">
            <v>1</v>
          </cell>
          <cell r="AC1771">
            <v>2560</v>
          </cell>
          <cell r="BL1771" t="str">
            <v>นางพจนา บุญสุทธิ์</v>
          </cell>
          <cell r="BM1771">
            <v>0</v>
          </cell>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AA1772">
            <v>30</v>
          </cell>
          <cell r="AB1772">
            <v>1</v>
          </cell>
          <cell r="AC1772">
            <v>2560</v>
          </cell>
          <cell r="BL1772" t="str">
            <v>นางสาวอัญชลินทร์  ธนะปรียวัชร์</v>
          </cell>
          <cell r="BM1772">
            <v>0</v>
          </cell>
        </row>
        <row r="1773">
          <cell r="B1773">
            <v>2617</v>
          </cell>
          <cell r="C1773">
            <v>1769</v>
          </cell>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BL1773" t="str">
            <v>นาย,นางเดชา,จันทร์จิรา สุ่มใจยา</v>
          </cell>
          <cell r="BM1773">
            <v>0</v>
          </cell>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BL1774" t="str">
            <v>นางประนอม วงศ์สูง</v>
          </cell>
          <cell r="BM1774">
            <v>0</v>
          </cell>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S1775" t="str">
            <v>แขวงเชียงใหม่</v>
          </cell>
          <cell r="T1775" t="str">
            <v>ผบE7484</v>
          </cell>
          <cell r="U1775">
            <v>2565</v>
          </cell>
          <cell r="V1775" t="str">
            <v>ผบE5214</v>
          </cell>
          <cell r="W1775">
            <v>2565</v>
          </cell>
          <cell r="X1775">
            <v>25</v>
          </cell>
          <cell r="Y1775">
            <v>10</v>
          </cell>
          <cell r="Z1775">
            <v>2565</v>
          </cell>
          <cell r="BL1775" t="str">
            <v>นางสาวอุไรวรรณ เปี้ยกันทา</v>
          </cell>
          <cell r="BM1775">
            <v>0</v>
          </cell>
        </row>
        <row r="1776">
          <cell r="B1776">
            <v>2620</v>
          </cell>
          <cell r="C1776">
            <v>1772</v>
          </cell>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S1776" t="str">
            <v>แขวงเชียงใหม่</v>
          </cell>
          <cell r="T1776" t="str">
            <v>ผบE331</v>
          </cell>
          <cell r="U1776">
            <v>2566</v>
          </cell>
          <cell r="V1776" t="str">
            <v>ผบE3539</v>
          </cell>
          <cell r="W1776">
            <v>2566</v>
          </cell>
          <cell r="AA1776">
            <v>23</v>
          </cell>
          <cell r="AB1776">
            <v>5</v>
          </cell>
          <cell r="AC1776">
            <v>2566</v>
          </cell>
          <cell r="BL1776" t="str">
            <v>นายประสพโชค ตุ้ยดง</v>
          </cell>
          <cell r="BM1776">
            <v>0</v>
          </cell>
        </row>
        <row r="1777">
          <cell r="B1777">
            <v>2621</v>
          </cell>
          <cell r="C1777">
            <v>1773</v>
          </cell>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S1777" t="str">
            <v>แขวงเชียงใหม่</v>
          </cell>
          <cell r="T1777" t="str">
            <v>ผบE323</v>
          </cell>
          <cell r="U1777">
            <v>2566</v>
          </cell>
          <cell r="V1777" t="str">
            <v>ผบE2298</v>
          </cell>
          <cell r="W1777">
            <v>2566</v>
          </cell>
          <cell r="X1777">
            <v>24</v>
          </cell>
          <cell r="Y1777">
            <v>4</v>
          </cell>
          <cell r="Z1777">
            <v>2566</v>
          </cell>
          <cell r="BL1777" t="str">
            <v>นางจันทร์ดี  ทำสวน</v>
          </cell>
          <cell r="BM1777">
            <v>0</v>
          </cell>
        </row>
        <row r="1778">
          <cell r="B1778">
            <v>2622</v>
          </cell>
          <cell r="C1778">
            <v>1774</v>
          </cell>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S1778" t="str">
            <v>แขวงเชียงใหม่</v>
          </cell>
          <cell r="T1778" t="str">
            <v>ผบE379</v>
          </cell>
          <cell r="U1778">
            <v>2566</v>
          </cell>
          <cell r="V1778" t="str">
            <v>ผบE2332</v>
          </cell>
          <cell r="W1778">
            <v>2566</v>
          </cell>
          <cell r="X1778">
            <v>24</v>
          </cell>
          <cell r="Y1778">
            <v>4</v>
          </cell>
          <cell r="Z1778">
            <v>2566</v>
          </cell>
          <cell r="BL1778" t="str">
            <v>นางสาวจุฑามาศ ปุดตา</v>
          </cell>
          <cell r="BM1778">
            <v>0</v>
          </cell>
        </row>
        <row r="1779">
          <cell r="B1779">
            <v>2623</v>
          </cell>
          <cell r="C1779">
            <v>1775</v>
          </cell>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S1779" t="str">
            <v>แขวงเชียงใหม่</v>
          </cell>
          <cell r="T1779" t="str">
            <v>ผบE1895</v>
          </cell>
          <cell r="U1779">
            <v>2566</v>
          </cell>
          <cell r="V1779" t="str">
            <v>ผบE3378</v>
          </cell>
          <cell r="W1779">
            <v>2566</v>
          </cell>
          <cell r="X1779">
            <v>19</v>
          </cell>
          <cell r="Y1779">
            <v>5</v>
          </cell>
          <cell r="Z1779">
            <v>2566</v>
          </cell>
          <cell r="BL1779" t="str">
            <v>นางสาวลิขิตตา มุ่งหมาย</v>
          </cell>
          <cell r="BM1779">
            <v>0</v>
          </cell>
        </row>
        <row r="1780">
          <cell r="B1780">
            <v>2624</v>
          </cell>
          <cell r="C1780">
            <v>1776</v>
          </cell>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S1780" t="str">
            <v>แขวงเชียงใหม่</v>
          </cell>
          <cell r="T1780" t="str">
            <v>ผบE326</v>
          </cell>
          <cell r="U1780">
            <v>2566</v>
          </cell>
          <cell r="V1780" t="str">
            <v>ผบE2299</v>
          </cell>
          <cell r="W1780">
            <v>2566</v>
          </cell>
          <cell r="X1780">
            <v>24</v>
          </cell>
          <cell r="Y1780">
            <v>4</v>
          </cell>
          <cell r="Z1780">
            <v>2566</v>
          </cell>
          <cell r="BL1780" t="str">
            <v>นายอนุพงค์ ต่อมคำ</v>
          </cell>
          <cell r="BM1780">
            <v>0</v>
          </cell>
        </row>
        <row r="1781">
          <cell r="B1781">
            <v>2625</v>
          </cell>
          <cell r="C1781">
            <v>1777</v>
          </cell>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S1781" t="str">
            <v>แขวงเชียงใหม่</v>
          </cell>
          <cell r="T1781" t="str">
            <v>ผบE328</v>
          </cell>
          <cell r="U1781">
            <v>2566</v>
          </cell>
          <cell r="V1781" t="str">
            <v>ผบE2331</v>
          </cell>
          <cell r="W1781">
            <v>2566</v>
          </cell>
          <cell r="X1781">
            <v>24</v>
          </cell>
          <cell r="Y1781">
            <v>4</v>
          </cell>
          <cell r="Z1781">
            <v>2566</v>
          </cell>
          <cell r="BL1781" t="str">
            <v>นายปราณนต์ หน่ออินตา</v>
          </cell>
          <cell r="BM1781">
            <v>0</v>
          </cell>
        </row>
        <row r="1782">
          <cell r="B1782">
            <v>2626</v>
          </cell>
          <cell r="C1782">
            <v>1778</v>
          </cell>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S1782" t="str">
            <v>แขวงเชียงใหม่</v>
          </cell>
          <cell r="T1782" t="str">
            <v>ผบE383</v>
          </cell>
          <cell r="U1782">
            <v>2566</v>
          </cell>
          <cell r="V1782" t="str">
            <v>ผบE2280</v>
          </cell>
          <cell r="W1782">
            <v>2566</v>
          </cell>
          <cell r="AA1782">
            <v>24</v>
          </cell>
          <cell r="AB1782">
            <v>4</v>
          </cell>
          <cell r="AC1782">
            <v>2566</v>
          </cell>
          <cell r="BL1782" t="str">
            <v>นางสาวนงเยาว์ โพธานารักษ์</v>
          </cell>
          <cell r="BM1782">
            <v>0</v>
          </cell>
        </row>
        <row r="1783">
          <cell r="B1783">
            <v>2627</v>
          </cell>
          <cell r="C1783">
            <v>1779</v>
          </cell>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S1783" t="str">
            <v>จังหวัดฮอด</v>
          </cell>
          <cell r="T1783" t="str">
            <v>ผบE203</v>
          </cell>
          <cell r="U1783">
            <v>2566</v>
          </cell>
          <cell r="V1783" t="str">
            <v>ผบE566</v>
          </cell>
          <cell r="W1783">
            <v>2566</v>
          </cell>
          <cell r="X1783">
            <v>1</v>
          </cell>
          <cell r="Y1783">
            <v>6</v>
          </cell>
          <cell r="Z1783">
            <v>2566</v>
          </cell>
          <cell r="BL1783" t="str">
            <v>นายสุรวัช ฟ้ากุศล</v>
          </cell>
          <cell r="BM1783">
            <v>0</v>
          </cell>
        </row>
        <row r="1784">
          <cell r="B1784">
            <v>2628</v>
          </cell>
          <cell r="C1784">
            <v>1780</v>
          </cell>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S1784" t="str">
            <v>จังหวัดฝาง</v>
          </cell>
          <cell r="T1784" t="str">
            <v>ผบE1241</v>
          </cell>
          <cell r="U1784">
            <v>2566</v>
          </cell>
          <cell r="V1784" t="str">
            <v>ผบE1473</v>
          </cell>
          <cell r="W1784">
            <v>2566</v>
          </cell>
          <cell r="AA1784">
            <v>28</v>
          </cell>
          <cell r="AB1784">
            <v>11</v>
          </cell>
          <cell r="AC1784">
            <v>2566</v>
          </cell>
          <cell r="BL1784" t="str">
            <v>นางสาวจุฑามาศ แก้วภา</v>
          </cell>
          <cell r="BM1784">
            <v>0</v>
          </cell>
        </row>
        <row r="1785">
          <cell r="B1785">
            <v>2629</v>
          </cell>
          <cell r="C1785">
            <v>1781</v>
          </cell>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S1785" t="str">
            <v>แขวงเชียงใหม่</v>
          </cell>
          <cell r="T1785" t="str">
            <v>ผบE55</v>
          </cell>
          <cell r="U1785">
            <v>2566</v>
          </cell>
          <cell r="V1785" t="str">
            <v>ผบE1812</v>
          </cell>
          <cell r="W1785">
            <v>2566</v>
          </cell>
          <cell r="AA1785">
            <v>13</v>
          </cell>
          <cell r="AB1785">
            <v>3</v>
          </cell>
          <cell r="AC1785">
            <v>2566</v>
          </cell>
          <cell r="BL1785" t="str">
            <v>นายสิงหลกะ สืบท้าว</v>
          </cell>
          <cell r="BM1785">
            <v>0</v>
          </cell>
        </row>
        <row r="1786">
          <cell r="B1786">
            <v>2630</v>
          </cell>
          <cell r="C1786">
            <v>1782</v>
          </cell>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S1786" t="str">
            <v>จังหวัดฮอด</v>
          </cell>
          <cell r="T1786" t="str">
            <v>ผบ.603</v>
          </cell>
          <cell r="U1786">
            <v>2557</v>
          </cell>
          <cell r="V1786" t="str">
            <v>ผบE721</v>
          </cell>
          <cell r="W1786">
            <v>2567</v>
          </cell>
          <cell r="AA1786">
            <v>7</v>
          </cell>
          <cell r="AB1786">
            <v>10</v>
          </cell>
          <cell r="AC1786">
            <v>2557</v>
          </cell>
          <cell r="BL1786" t="str">
            <v>นางพิกุล ปวงคำ</v>
          </cell>
          <cell r="BM1786">
            <v>0</v>
          </cell>
        </row>
        <row r="1787">
          <cell r="B1787">
            <v>2631</v>
          </cell>
          <cell r="C1787">
            <v>1783</v>
          </cell>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S1787" t="str">
            <v>แขวงเชียงใหม่</v>
          </cell>
          <cell r="T1787" t="str">
            <v>ผบE5356</v>
          </cell>
          <cell r="U1787">
            <v>2565</v>
          </cell>
          <cell r="V1787" t="str">
            <v>ผบE8585</v>
          </cell>
          <cell r="W1787">
            <v>2565</v>
          </cell>
          <cell r="X1787">
            <v>29</v>
          </cell>
          <cell r="Y1787">
            <v>11</v>
          </cell>
          <cell r="Z1787">
            <v>2565</v>
          </cell>
          <cell r="BL1787" t="str">
            <v>นางสาวสาระภี สีสมหรือยะตุ้ย</v>
          </cell>
          <cell r="BM1787">
            <v>0</v>
          </cell>
        </row>
        <row r="1788">
          <cell r="B1788">
            <v>2632</v>
          </cell>
          <cell r="C1788">
            <v>1784</v>
          </cell>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S1788" t="str">
            <v>แขวงเชียงใหม่</v>
          </cell>
          <cell r="T1788" t="str">
            <v>ผบE5353</v>
          </cell>
          <cell r="U1788">
            <v>2565</v>
          </cell>
          <cell r="V1788" t="str">
            <v>ผบE311</v>
          </cell>
          <cell r="W1788">
            <v>2566</v>
          </cell>
          <cell r="X1788">
            <v>23</v>
          </cell>
          <cell r="Y1788">
            <v>1</v>
          </cell>
          <cell r="Z1788">
            <v>2566</v>
          </cell>
          <cell r="BL1788" t="str">
            <v>นายพรมงคล ตาแก้ว</v>
          </cell>
          <cell r="BM1788">
            <v>0</v>
          </cell>
        </row>
        <row r="1789">
          <cell r="B1789">
            <v>2633</v>
          </cell>
          <cell r="C1789">
            <v>1785</v>
          </cell>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S1789" t="str">
            <v>จังหวัดเชียงใหม่</v>
          </cell>
          <cell r="T1789" t="str">
            <v>ผบ1244</v>
          </cell>
          <cell r="U1789">
            <v>2561</v>
          </cell>
          <cell r="V1789" t="str">
            <v>ผบ1730</v>
          </cell>
          <cell r="W1789">
            <v>2561</v>
          </cell>
          <cell r="AA1789">
            <v>26</v>
          </cell>
          <cell r="AB1789">
            <v>7</v>
          </cell>
          <cell r="AC1789">
            <v>2561</v>
          </cell>
          <cell r="BL1789" t="str">
            <v>นางสาวนันทิยา นวฐิติกุล</v>
          </cell>
          <cell r="BM1789">
            <v>0</v>
          </cell>
        </row>
        <row r="1790">
          <cell r="B1790">
            <v>2634</v>
          </cell>
          <cell r="C1790">
            <v>1786</v>
          </cell>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S1790" t="str">
            <v>แขวงเชียงใหม่</v>
          </cell>
          <cell r="T1790" t="str">
            <v>ผบ.4830</v>
          </cell>
          <cell r="U1790">
            <v>2562</v>
          </cell>
          <cell r="V1790" t="str">
            <v>ผบ.4990</v>
          </cell>
          <cell r="W1790">
            <v>2562</v>
          </cell>
          <cell r="AA1790">
            <v>16</v>
          </cell>
          <cell r="AB1790">
            <v>6</v>
          </cell>
          <cell r="AC1790">
            <v>2562</v>
          </cell>
          <cell r="BL1790" t="str">
            <v>นายณัฐวัฒน์ วรเมธากร</v>
          </cell>
          <cell r="BM1790">
            <v>0</v>
          </cell>
        </row>
        <row r="1791">
          <cell r="B1791">
            <v>2635</v>
          </cell>
          <cell r="C1791">
            <v>1787</v>
          </cell>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S1791" t="str">
            <v>แขวงเชียงใหม่</v>
          </cell>
          <cell r="T1791" t="str">
            <v>ผบE9605</v>
          </cell>
          <cell r="U1791">
            <v>2566</v>
          </cell>
          <cell r="V1791" t="str">
            <v>ผบE10980</v>
          </cell>
          <cell r="W1791">
            <v>2566</v>
          </cell>
          <cell r="AA1791">
            <v>17</v>
          </cell>
          <cell r="AB1791">
            <v>11</v>
          </cell>
          <cell r="AC1791">
            <v>2566</v>
          </cell>
          <cell r="BL1791" t="str">
            <v>นายดาวชัย สุกันทา</v>
          </cell>
          <cell r="BM1791">
            <v>888166010339</v>
          </cell>
        </row>
        <row r="1792">
          <cell r="B1792">
            <v>2636</v>
          </cell>
          <cell r="C1792">
            <v>1788</v>
          </cell>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S1792" t="str">
            <v>จังหวัดฮอด</v>
          </cell>
          <cell r="T1792" t="str">
            <v>ผบE715</v>
          </cell>
          <cell r="U1792">
            <v>2566</v>
          </cell>
          <cell r="V1792" t="str">
            <v>ผบE898</v>
          </cell>
          <cell r="W1792">
            <v>2566</v>
          </cell>
          <cell r="BL1792" t="str">
            <v>นายทีแป จารุเมธาวี</v>
          </cell>
          <cell r="BM1792">
            <v>0</v>
          </cell>
        </row>
        <row r="1793">
          <cell r="B1793">
            <v>2637</v>
          </cell>
          <cell r="C1793">
            <v>1789</v>
          </cell>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S1793" t="str">
            <v>จังหวัดเชียงใหม่</v>
          </cell>
          <cell r="T1793" t="str">
            <v>ผบE1518</v>
          </cell>
          <cell r="U1793">
            <v>2566</v>
          </cell>
          <cell r="V1793" t="str">
            <v>ผบE1902</v>
          </cell>
          <cell r="W1793">
            <v>2566</v>
          </cell>
          <cell r="X1793">
            <v>16</v>
          </cell>
          <cell r="Y1793">
            <v>10</v>
          </cell>
          <cell r="Z1793">
            <v>2566</v>
          </cell>
          <cell r="BL1793" t="str">
            <v>นายสุขคำ ป๊อกแก้ว</v>
          </cell>
          <cell r="BM1793">
            <v>0</v>
          </cell>
        </row>
        <row r="1794">
          <cell r="B1794">
            <v>2638</v>
          </cell>
          <cell r="C1794">
            <v>1790</v>
          </cell>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S1794" t="str">
            <v>จังหวัดฮอด</v>
          </cell>
          <cell r="T1794" t="str">
            <v>ผบE707</v>
          </cell>
          <cell r="U1794">
            <v>2566</v>
          </cell>
          <cell r="V1794" t="str">
            <v>ผบE897</v>
          </cell>
          <cell r="W1794">
            <v>2566</v>
          </cell>
          <cell r="X1794">
            <v>26</v>
          </cell>
          <cell r="Y1794">
            <v>7</v>
          </cell>
          <cell r="Z1794">
            <v>2566</v>
          </cell>
          <cell r="BL1794" t="str">
            <v>นายยุทรพัทธ์ พรพชรเดช</v>
          </cell>
          <cell r="BM1794">
            <v>0</v>
          </cell>
        </row>
        <row r="1795">
          <cell r="B1795">
            <v>2639</v>
          </cell>
          <cell r="C1795">
            <v>1791</v>
          </cell>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S1795" t="str">
            <v>จังหวัดฮอด</v>
          </cell>
          <cell r="T1795" t="str">
            <v>ผบE720</v>
          </cell>
          <cell r="U1795">
            <v>2566</v>
          </cell>
          <cell r="V1795" t="str">
            <v>ผบE904</v>
          </cell>
          <cell r="W1795">
            <v>2566</v>
          </cell>
          <cell r="X1795">
            <v>26</v>
          </cell>
          <cell r="Y1795">
            <v>7</v>
          </cell>
          <cell r="Z1795">
            <v>2566</v>
          </cell>
          <cell r="BL1795" t="str">
            <v>นางสาวชุลีมาส บุญเทียม</v>
          </cell>
          <cell r="BM1795">
            <v>0</v>
          </cell>
        </row>
        <row r="1796">
          <cell r="B1796">
            <v>2640</v>
          </cell>
          <cell r="C1796">
            <v>1792</v>
          </cell>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S1796" t="str">
            <v>แขวงเชียงใหม่</v>
          </cell>
          <cell r="T1796" t="str">
            <v>ผบE6890</v>
          </cell>
          <cell r="U1796">
            <v>2566</v>
          </cell>
          <cell r="V1796" t="str">
            <v>ผบE11045</v>
          </cell>
          <cell r="W1796">
            <v>2566</v>
          </cell>
          <cell r="X1796">
            <v>20</v>
          </cell>
          <cell r="Y1796">
            <v>11</v>
          </cell>
          <cell r="Z1796">
            <v>2566</v>
          </cell>
          <cell r="BL1796" t="str">
            <v>นายณัฐวุฒิ สุนันตา</v>
          </cell>
          <cell r="BM1796">
            <v>0</v>
          </cell>
        </row>
        <row r="1797">
          <cell r="B1797">
            <v>2641</v>
          </cell>
          <cell r="C1797">
            <v>1793</v>
          </cell>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S1797" t="str">
            <v>จังหวัดฮอด</v>
          </cell>
          <cell r="T1797" t="str">
            <v>ผบE710</v>
          </cell>
          <cell r="U1797">
            <v>2566</v>
          </cell>
          <cell r="V1797" t="str">
            <v>ผบE901</v>
          </cell>
          <cell r="W1797">
            <v>2566</v>
          </cell>
          <cell r="X1797">
            <v>26</v>
          </cell>
          <cell r="Y1797">
            <v>7</v>
          </cell>
          <cell r="Z1797">
            <v>2566</v>
          </cell>
          <cell r="BL1797" t="str">
            <v>นายสุทัศน์ ยงศักดิ์วัฒน์</v>
          </cell>
          <cell r="BM1797">
            <v>0</v>
          </cell>
        </row>
        <row r="1798">
          <cell r="B1798">
            <v>2642</v>
          </cell>
          <cell r="C1798">
            <v>1794</v>
          </cell>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S1798" t="str">
            <v>จังหวัดฮอด</v>
          </cell>
          <cell r="T1798" t="str">
            <v>ผบE719</v>
          </cell>
          <cell r="U1798">
            <v>2566</v>
          </cell>
          <cell r="V1798" t="str">
            <v>ผบE899</v>
          </cell>
          <cell r="W1798">
            <v>2566</v>
          </cell>
          <cell r="X1798">
            <v>26</v>
          </cell>
          <cell r="Y1798">
            <v>7</v>
          </cell>
          <cell r="Z1798">
            <v>2566</v>
          </cell>
          <cell r="BL1798" t="str">
            <v>นางสาวจันทร์ เป็งติ๊บ</v>
          </cell>
          <cell r="BM1798">
            <v>0</v>
          </cell>
        </row>
        <row r="1799">
          <cell r="B1799">
            <v>2643</v>
          </cell>
          <cell r="C1799">
            <v>1795</v>
          </cell>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S1799" t="str">
            <v>จังหวัดฮอด</v>
          </cell>
          <cell r="T1799" t="str">
            <v>ผบE712</v>
          </cell>
          <cell r="U1799">
            <v>2566</v>
          </cell>
          <cell r="V1799" t="str">
            <v>ผบE902</v>
          </cell>
          <cell r="W1799">
            <v>2566</v>
          </cell>
          <cell r="X1799">
            <v>26</v>
          </cell>
          <cell r="Y1799">
            <v>7</v>
          </cell>
          <cell r="Z1799">
            <v>2566</v>
          </cell>
          <cell r="BL1799" t="str">
            <v>นางสาวนันทัชพร ไหวยะ</v>
          </cell>
          <cell r="BM1799">
            <v>0</v>
          </cell>
        </row>
        <row r="1800">
          <cell r="B1800">
            <v>2644</v>
          </cell>
          <cell r="C1800">
            <v>1796</v>
          </cell>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S1800" t="str">
            <v>จังหวัดฮอด</v>
          </cell>
          <cell r="T1800" t="str">
            <v>ผบE856</v>
          </cell>
          <cell r="U1800">
            <v>2566</v>
          </cell>
          <cell r="V1800" t="str">
            <v>ผบE1101</v>
          </cell>
          <cell r="W1800">
            <v>2566</v>
          </cell>
          <cell r="X1800">
            <v>18</v>
          </cell>
          <cell r="Y1800">
            <v>9</v>
          </cell>
          <cell r="Z1800">
            <v>2566</v>
          </cell>
          <cell r="BL1800" t="str">
            <v>นายสุวิวัตร พุทธา</v>
          </cell>
          <cell r="BM1800">
            <v>0</v>
          </cell>
        </row>
        <row r="1801">
          <cell r="B1801">
            <v>2645</v>
          </cell>
          <cell r="C1801">
            <v>1797</v>
          </cell>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S1801" t="str">
            <v>จังหวัดฮอด</v>
          </cell>
          <cell r="T1801" t="str">
            <v>ผบE718</v>
          </cell>
          <cell r="U1801">
            <v>2566</v>
          </cell>
          <cell r="V1801" t="str">
            <v>ผบE903</v>
          </cell>
          <cell r="W1801">
            <v>2566</v>
          </cell>
          <cell r="X1801">
            <v>26</v>
          </cell>
          <cell r="Y1801">
            <v>7</v>
          </cell>
          <cell r="Z1801">
            <v>2566</v>
          </cell>
          <cell r="BL1801" t="str">
            <v>นางธารารัตน์ ดีคำ</v>
          </cell>
          <cell r="BM1801">
            <v>0</v>
          </cell>
        </row>
        <row r="1802">
          <cell r="B1802">
            <v>2646</v>
          </cell>
          <cell r="C1802">
            <v>1798</v>
          </cell>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S1802" t="str">
            <v>แขวงเชียงใหม่</v>
          </cell>
          <cell r="T1802" t="str">
            <v>ผบE6885</v>
          </cell>
          <cell r="U1802">
            <v>2566</v>
          </cell>
          <cell r="V1802" t="str">
            <v>ผบE8677</v>
          </cell>
          <cell r="W1802">
            <v>2566</v>
          </cell>
          <cell r="X1802">
            <v>25</v>
          </cell>
          <cell r="Y1802">
            <v>9</v>
          </cell>
          <cell r="Z1802">
            <v>2566</v>
          </cell>
          <cell r="BL1802" t="str">
            <v>นางคริษฐา พัฒนไพรงาม</v>
          </cell>
          <cell r="BM1802">
            <v>0</v>
          </cell>
        </row>
        <row r="1803">
          <cell r="B1803">
            <v>2647</v>
          </cell>
          <cell r="C1803">
            <v>1799</v>
          </cell>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S1803" t="str">
            <v>จังหวัดฮอด</v>
          </cell>
          <cell r="T1803" t="str">
            <v>ผบE854</v>
          </cell>
          <cell r="U1803">
            <v>2566</v>
          </cell>
          <cell r="V1803" t="str">
            <v>ผบE1100</v>
          </cell>
          <cell r="W1803">
            <v>2566</v>
          </cell>
          <cell r="X1803">
            <v>18</v>
          </cell>
          <cell r="Y1803">
            <v>9</v>
          </cell>
          <cell r="Z1803">
            <v>2566</v>
          </cell>
          <cell r="BL1803" t="str">
            <v>นายบุญมา วนาเดชสกุล</v>
          </cell>
          <cell r="BM1803">
            <v>0</v>
          </cell>
        </row>
        <row r="1804">
          <cell r="B1804">
            <v>2648</v>
          </cell>
          <cell r="C1804">
            <v>1800</v>
          </cell>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S1804" t="str">
            <v>จังหวัดฮอด</v>
          </cell>
          <cell r="T1804" t="str">
            <v>ผบE800</v>
          </cell>
          <cell r="U1804">
            <v>2565</v>
          </cell>
          <cell r="V1804" t="str">
            <v>ผบE900</v>
          </cell>
          <cell r="W1804">
            <v>2565</v>
          </cell>
          <cell r="X1804">
            <v>22</v>
          </cell>
          <cell r="Y1804">
            <v>11</v>
          </cell>
          <cell r="Z1804">
            <v>2565</v>
          </cell>
          <cell r="BL1804" t="str">
            <v>นางธีธิดา มาคำ</v>
          </cell>
          <cell r="BM1804">
            <v>0</v>
          </cell>
        </row>
        <row r="1805">
          <cell r="B1805">
            <v>2649</v>
          </cell>
          <cell r="C1805">
            <v>1801</v>
          </cell>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S1805" t="str">
            <v>แขวงเชียงใหม่</v>
          </cell>
          <cell r="T1805" t="str">
            <v>ผบE1469</v>
          </cell>
          <cell r="U1805">
            <v>2566</v>
          </cell>
          <cell r="V1805" t="str">
            <v>ผบE5007</v>
          </cell>
          <cell r="W1805">
            <v>2566</v>
          </cell>
          <cell r="X1805">
            <v>26</v>
          </cell>
          <cell r="Y1805">
            <v>6</v>
          </cell>
          <cell r="Z1805">
            <v>2566</v>
          </cell>
          <cell r="BL1805" t="str">
            <v>นางสุนทรี พานิชเจริญ</v>
          </cell>
          <cell r="BM1805">
            <v>0</v>
          </cell>
        </row>
        <row r="1806">
          <cell r="B1806">
            <v>2650</v>
          </cell>
          <cell r="C1806">
            <v>1802</v>
          </cell>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S1806" t="str">
            <v>แขวงเชียงใหม่</v>
          </cell>
          <cell r="T1806" t="str">
            <v>ผบE8963</v>
          </cell>
          <cell r="U1806">
            <v>2566</v>
          </cell>
          <cell r="V1806" t="str">
            <v>ผบE260</v>
          </cell>
          <cell r="W1806">
            <v>2567</v>
          </cell>
          <cell r="X1806">
            <v>16</v>
          </cell>
          <cell r="Y1806">
            <v>1</v>
          </cell>
          <cell r="Z1806">
            <v>2567</v>
          </cell>
          <cell r="BL1806" t="str">
            <v>นางอารี เนตรคำยวง</v>
          </cell>
          <cell r="BM1806">
            <v>0</v>
          </cell>
        </row>
        <row r="1807">
          <cell r="B1807">
            <v>2651</v>
          </cell>
          <cell r="C1807">
            <v>1802</v>
          </cell>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S1807" t="str">
            <v>แขวงเชียงใหม่</v>
          </cell>
          <cell r="T1807" t="str">
            <v>ผบE8962</v>
          </cell>
          <cell r="U1807">
            <v>2566</v>
          </cell>
          <cell r="V1807" t="str">
            <v>ผบE11123</v>
          </cell>
          <cell r="W1807">
            <v>2566</v>
          </cell>
          <cell r="AA1807">
            <v>21</v>
          </cell>
          <cell r="AB1807">
            <v>11</v>
          </cell>
          <cell r="AC1807">
            <v>2566</v>
          </cell>
          <cell r="BL1807" t="str">
            <v>นายธนัช สุวรรณโฉม</v>
          </cell>
          <cell r="BM1807">
            <v>888166010308</v>
          </cell>
        </row>
        <row r="1808">
          <cell r="B1808">
            <v>2652</v>
          </cell>
          <cell r="C1808">
            <v>1803</v>
          </cell>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AA1808">
            <v>28</v>
          </cell>
          <cell r="AB1808">
            <v>1</v>
          </cell>
          <cell r="AC1808">
            <v>2563</v>
          </cell>
          <cell r="BL1808" t="str">
            <v>นางสาวนฤมล พรมเทศ</v>
          </cell>
          <cell r="BM1808">
            <v>0</v>
          </cell>
        </row>
        <row r="1809">
          <cell r="B1809">
            <v>2653</v>
          </cell>
          <cell r="C1809">
            <v>1804</v>
          </cell>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S1809" t="str">
            <v>แขวงเชียงใหม่</v>
          </cell>
          <cell r="T1809" t="str">
            <v>ผบE320</v>
          </cell>
          <cell r="U1809">
            <v>2566</v>
          </cell>
          <cell r="V1809" t="str">
            <v>ผบE3636</v>
          </cell>
          <cell r="W1809">
            <v>2566</v>
          </cell>
          <cell r="AA1809">
            <v>23</v>
          </cell>
          <cell r="AB1809">
            <v>5</v>
          </cell>
          <cell r="AC1809">
            <v>2566</v>
          </cell>
          <cell r="BL1809" t="str">
            <v>นายสถาพร อินเป็ง</v>
          </cell>
          <cell r="BM1809">
            <v>0</v>
          </cell>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S1810" t="str">
            <v>แขวงเชียงใหม่</v>
          </cell>
          <cell r="T1810" t="str">
            <v>ผบE545</v>
          </cell>
          <cell r="U1810">
            <v>2563</v>
          </cell>
          <cell r="V1810" t="str">
            <v>ผบE1066</v>
          </cell>
          <cell r="W1810">
            <v>2563</v>
          </cell>
          <cell r="X1810">
            <v>21</v>
          </cell>
          <cell r="Y1810">
            <v>9</v>
          </cell>
          <cell r="Z1810">
            <v>2563</v>
          </cell>
          <cell r="BL1810" t="str">
            <v>นายอุทัย ภู่ภักดี</v>
          </cell>
          <cell r="BM1810">
            <v>0</v>
          </cell>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S1811" t="str">
            <v>จังหวัดเชียงใหม่</v>
          </cell>
          <cell r="T1811" t="str">
            <v>ผบ 1375</v>
          </cell>
          <cell r="U1811">
            <v>2563</v>
          </cell>
          <cell r="V1811" t="str">
            <v>ผบ 2547</v>
          </cell>
          <cell r="W1811">
            <v>2563</v>
          </cell>
          <cell r="AA1811">
            <v>19</v>
          </cell>
          <cell r="AB1811">
            <v>10</v>
          </cell>
          <cell r="AC1811">
            <v>2563</v>
          </cell>
          <cell r="BL1811" t="str">
            <v>พ.อ.อ.หรือนายไกรธวัช วิริยะ</v>
          </cell>
          <cell r="BM1811">
            <v>0</v>
          </cell>
        </row>
        <row r="1812">
          <cell r="B1812">
            <v>2656</v>
          </cell>
          <cell r="C1812">
            <v>1807</v>
          </cell>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S1812" t="str">
            <v>แขวงเชียงใหม่</v>
          </cell>
          <cell r="T1812" t="str">
            <v>ผบE7795</v>
          </cell>
          <cell r="U1812">
            <v>2565</v>
          </cell>
          <cell r="V1812" t="str">
            <v>ผบE809</v>
          </cell>
          <cell r="W1812">
            <v>2566</v>
          </cell>
          <cell r="X1812">
            <v>7</v>
          </cell>
          <cell r="Y1812">
            <v>2</v>
          </cell>
          <cell r="Z1812">
            <v>2566</v>
          </cell>
          <cell r="BL1812" t="str">
            <v>นายอมร ไทยกรณ์</v>
          </cell>
          <cell r="BM1812">
            <v>0</v>
          </cell>
        </row>
        <row r="1813">
          <cell r="B1813">
            <v>2657</v>
          </cell>
          <cell r="C1813">
            <v>1808</v>
          </cell>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S1813" t="str">
            <v>แขวงเชียงใหม่</v>
          </cell>
          <cell r="T1813" t="str">
            <v>ผบ.9763</v>
          </cell>
          <cell r="U1813">
            <v>2558</v>
          </cell>
          <cell r="V1813" t="str">
            <v>ผบ.10218</v>
          </cell>
          <cell r="W1813">
            <v>2558</v>
          </cell>
          <cell r="AA1813">
            <v>25</v>
          </cell>
          <cell r="AB1813">
            <v>12</v>
          </cell>
          <cell r="AC1813">
            <v>2558</v>
          </cell>
          <cell r="BL1813" t="str">
            <v>นางสาวไข่มุกหรือพภัสสรณ์ เมฆโปธิ</v>
          </cell>
          <cell r="BM1813">
            <v>0</v>
          </cell>
        </row>
        <row r="1814">
          <cell r="B1814">
            <v>2658</v>
          </cell>
          <cell r="C1814">
            <v>1809</v>
          </cell>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S1814" t="str">
            <v>แขวงเชียงใหม่</v>
          </cell>
          <cell r="T1814" t="str">
            <v>ผบ.4089</v>
          </cell>
          <cell r="U1814">
            <v>2562</v>
          </cell>
          <cell r="V1814" t="str">
            <v>ผบ.4887</v>
          </cell>
          <cell r="W1814">
            <v>2562</v>
          </cell>
          <cell r="AA1814">
            <v>15</v>
          </cell>
          <cell r="AB1814">
            <v>6</v>
          </cell>
          <cell r="AC1814">
            <v>2562</v>
          </cell>
          <cell r="BL1814" t="str">
            <v>นายณัฐกานต์ เครือฟู</v>
          </cell>
          <cell r="BM1814">
            <v>0</v>
          </cell>
        </row>
        <row r="1815">
          <cell r="B1815">
            <v>2659</v>
          </cell>
          <cell r="C1815">
            <v>1810</v>
          </cell>
          <cell r="D1815">
            <v>13</v>
          </cell>
          <cell r="E1815">
            <v>6</v>
          </cell>
          <cell r="F1815">
            <v>2567</v>
          </cell>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S1815" t="str">
            <v>แขวงเชียงดาว</v>
          </cell>
          <cell r="T1815" t="str">
            <v>ผบE871</v>
          </cell>
          <cell r="U1815">
            <v>2566</v>
          </cell>
          <cell r="V1815" t="str">
            <v>ผบE951</v>
          </cell>
          <cell r="W1815">
            <v>2566</v>
          </cell>
          <cell r="X1815">
            <v>4</v>
          </cell>
          <cell r="Y1815">
            <v>8</v>
          </cell>
          <cell r="Z1815">
            <v>2566</v>
          </cell>
          <cell r="BL1815" t="str">
            <v>นางสาวชุติมา ศรีนวลโครต</v>
          </cell>
          <cell r="BM1815">
            <v>0</v>
          </cell>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S1816" t="str">
            <v>แขวงเชียงใหม่</v>
          </cell>
          <cell r="T1816" t="str">
            <v>ผบE3554</v>
          </cell>
          <cell r="U1816">
            <v>2565</v>
          </cell>
          <cell r="V1816" t="str">
            <v>ผบE5840</v>
          </cell>
          <cell r="W1816">
            <v>2565</v>
          </cell>
          <cell r="X1816">
            <v>15</v>
          </cell>
          <cell r="Y1816">
            <v>8</v>
          </cell>
          <cell r="Z1816">
            <v>2565</v>
          </cell>
          <cell r="BL1816" t="str">
            <v>นายชัยรัช พงศ์ปัน</v>
          </cell>
          <cell r="BM1816">
            <v>883265010387</v>
          </cell>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S1817" t="str">
            <v>แขวงเชียงใหม่</v>
          </cell>
          <cell r="T1817" t="str">
            <v>ผบE384</v>
          </cell>
          <cell r="U1817">
            <v>2566</v>
          </cell>
          <cell r="V1817" t="str">
            <v>ผบE2276</v>
          </cell>
          <cell r="W1817">
            <v>2566</v>
          </cell>
          <cell r="AA1817">
            <v>24</v>
          </cell>
          <cell r="AB1817">
            <v>4</v>
          </cell>
          <cell r="AC1817">
            <v>2566</v>
          </cell>
          <cell r="BL1817" t="str">
            <v>นางสาวเบญจรักษ์ หน่อตุ้ย</v>
          </cell>
          <cell r="BM1817">
            <v>0</v>
          </cell>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S1818" t="str">
            <v>จังหวัดฮอด</v>
          </cell>
          <cell r="T1818" t="str">
            <v>ผบE794</v>
          </cell>
          <cell r="U1818">
            <v>2565</v>
          </cell>
          <cell r="V1818" t="str">
            <v>ผบE957</v>
          </cell>
          <cell r="W1818">
            <v>2565</v>
          </cell>
          <cell r="X1818">
            <v>13</v>
          </cell>
          <cell r="Y1818">
            <v>12</v>
          </cell>
          <cell r="Z1818">
            <v>2565</v>
          </cell>
          <cell r="BB1818" t="str">
            <v>คำสั่งสืบทรัพย์วันที่ 13/06/2567//รายงานวันที่ 27/7/2567</v>
          </cell>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S1819" t="str">
            <v>แขวงเชียงใหม่</v>
          </cell>
          <cell r="T1819" t="str">
            <v>ผบE382</v>
          </cell>
          <cell r="U1819">
            <v>2566</v>
          </cell>
          <cell r="V1819" t="str">
            <v>ผบE2268</v>
          </cell>
          <cell r="W1819">
            <v>2566</v>
          </cell>
          <cell r="X1819">
            <v>24</v>
          </cell>
          <cell r="Y1819">
            <v>4</v>
          </cell>
          <cell r="Z1819">
            <v>2566</v>
          </cell>
          <cell r="BL1819" t="str">
            <v>นายบัณฑิต บริหาร</v>
          </cell>
          <cell r="BM1819">
            <v>0</v>
          </cell>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S1820" t="str">
            <v>แขวงเชียงใหม่</v>
          </cell>
          <cell r="T1820" t="str">
            <v>ผบE1435</v>
          </cell>
          <cell r="U1820">
            <v>2566</v>
          </cell>
          <cell r="V1820" t="str">
            <v>ผบE3290</v>
          </cell>
          <cell r="W1820">
            <v>2566</v>
          </cell>
          <cell r="AA1820">
            <v>16</v>
          </cell>
          <cell r="AB1820">
            <v>5</v>
          </cell>
          <cell r="AC1820">
            <v>2566</v>
          </cell>
          <cell r="BL1820" t="str">
            <v>นางสาวดารารัตน์ ฟูเดช</v>
          </cell>
          <cell r="BM1820">
            <v>0</v>
          </cell>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S1821" t="str">
            <v>แขวงเชียงใหม่</v>
          </cell>
          <cell r="T1821" t="str">
            <v>ผบE303</v>
          </cell>
          <cell r="U1821">
            <v>2566</v>
          </cell>
          <cell r="V1821" t="str">
            <v>ผบE3595</v>
          </cell>
          <cell r="W1821">
            <v>2566</v>
          </cell>
          <cell r="X1821">
            <v>23</v>
          </cell>
          <cell r="Y1821">
            <v>5</v>
          </cell>
          <cell r="Z1821">
            <v>2566</v>
          </cell>
          <cell r="BL1821" t="str">
            <v>นายภัทรพงศ์ บัวนวล</v>
          </cell>
          <cell r="BM1821">
            <v>0</v>
          </cell>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S1822" t="str">
            <v>แขวงเชียงใหม่</v>
          </cell>
          <cell r="T1822" t="str">
            <v>ผบE1889</v>
          </cell>
          <cell r="U1822">
            <v>2566</v>
          </cell>
          <cell r="V1822" t="str">
            <v>ผบE3415</v>
          </cell>
          <cell r="W1822">
            <v>2566</v>
          </cell>
          <cell r="AA1822">
            <v>19</v>
          </cell>
          <cell r="AB1822">
            <v>5</v>
          </cell>
          <cell r="AC1822">
            <v>2566</v>
          </cell>
          <cell r="BL1822" t="str">
            <v>นางสาวธิชาภรณ์ ทรายคำ</v>
          </cell>
          <cell r="BM1822">
            <v>888165011200</v>
          </cell>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S1823" t="str">
            <v>แขวงเชียงใหม่</v>
          </cell>
          <cell r="T1823" t="str">
            <v>ผบE1891</v>
          </cell>
          <cell r="U1823">
            <v>2566</v>
          </cell>
          <cell r="V1823" t="str">
            <v>ผบE3422</v>
          </cell>
          <cell r="W1823">
            <v>2566</v>
          </cell>
          <cell r="X1823">
            <v>19</v>
          </cell>
          <cell r="Y1823">
            <v>5</v>
          </cell>
          <cell r="Z1823">
            <v>2566</v>
          </cell>
          <cell r="BL1823" t="str">
            <v>นางสาวรติพร ศิริวัฒน์</v>
          </cell>
          <cell r="BM1823">
            <v>0</v>
          </cell>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L1824" t="str">
            <v>ฮอด</v>
          </cell>
          <cell r="M1824" t="str">
            <v>เชียงใหม่ 3</v>
          </cell>
          <cell r="N1824">
            <v>8</v>
          </cell>
          <cell r="O1824" t="str">
            <v>-</v>
          </cell>
          <cell r="S1824" t="str">
            <v>จังหวัดฮอด</v>
          </cell>
          <cell r="T1824" t="str">
            <v>ผบ.71</v>
          </cell>
          <cell r="U1824">
            <v>2558</v>
          </cell>
          <cell r="V1824" t="str">
            <v>ผบ.497</v>
          </cell>
          <cell r="W1824">
            <v>2558</v>
          </cell>
          <cell r="BB1824" t="str">
            <v>คำสั่ง 9/7/2567 วางเงินค่าใช้จ่ายในการประกาศขาย เป็นลูกหนี้ของสำนักงานอื่นที่เลิกจ้างแล้ว</v>
          </cell>
          <cell r="BL1824" t="str">
            <v>จ.ส.ตหรือนายกุญชร งาทอง</v>
          </cell>
          <cell r="BM1824">
            <v>0</v>
          </cell>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S1825" t="str">
            <v>จังหวัดฮอด</v>
          </cell>
          <cell r="T1825" t="str">
            <v>ผบE283</v>
          </cell>
          <cell r="U1825">
            <v>2567</v>
          </cell>
          <cell r="V1825" t="str">
            <v>ผบE503</v>
          </cell>
          <cell r="W1825">
            <v>2567</v>
          </cell>
          <cell r="BL1825" t="str">
            <v>นายดิศนัย ยาคำ</v>
          </cell>
          <cell r="BM1825">
            <v>0</v>
          </cell>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S1826" t="str">
            <v>จังหวัดฮอด</v>
          </cell>
          <cell r="T1826" t="str">
            <v>ผบE279</v>
          </cell>
          <cell r="U1826">
            <v>2567</v>
          </cell>
          <cell r="BL1826" t="str">
            <v>นายสาคร  เปงติ๊บ</v>
          </cell>
          <cell r="BM1826">
            <v>0</v>
          </cell>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S1827" t="str">
            <v>จังหวัดฮอด</v>
          </cell>
          <cell r="T1827" t="str">
            <v>ผบE280</v>
          </cell>
          <cell r="U1827">
            <v>2567</v>
          </cell>
          <cell r="BL1827" t="str">
            <v>นายสังเวียร ด้วงยศ</v>
          </cell>
          <cell r="BM1827">
            <v>0</v>
          </cell>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S1828" t="str">
            <v>จังหวัดฮอด</v>
          </cell>
          <cell r="T1828" t="str">
            <v>ผบE281</v>
          </cell>
          <cell r="U1828">
            <v>2567</v>
          </cell>
          <cell r="BL1828" t="str">
            <v xml:space="preserve">นายนรินทร์ ปัญญามี </v>
          </cell>
          <cell r="BM1828">
            <v>0</v>
          </cell>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S1829" t="str">
            <v>จังหวัดฮอด</v>
          </cell>
          <cell r="T1829" t="str">
            <v>ผบE282</v>
          </cell>
          <cell r="U1829">
            <v>2567</v>
          </cell>
          <cell r="V1829" t="str">
            <v>ผบE504</v>
          </cell>
          <cell r="W1829">
            <v>2567</v>
          </cell>
          <cell r="BL1829" t="str">
            <v>นายพิเชษฐ ตาติ๊บ</v>
          </cell>
          <cell r="BM1829">
            <v>0</v>
          </cell>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S1830" t="str">
            <v>แขวงเชียงดาว</v>
          </cell>
          <cell r="T1830" t="str">
            <v>ผบE323</v>
          </cell>
          <cell r="U1830">
            <v>2567</v>
          </cell>
          <cell r="V1830" t="str">
            <v>ผบE388</v>
          </cell>
          <cell r="W1830">
            <v>2567</v>
          </cell>
          <cell r="BL1830" t="str">
            <v>นางกัลยา สุนะ</v>
          </cell>
          <cell r="BM1830">
            <v>0</v>
          </cell>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BL1831" t="str">
            <v>นายอติพัทธ์ สวนอินทร์</v>
          </cell>
          <cell r="BM1831">
            <v>0</v>
          </cell>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L1832" t="str">
            <v>ไชยปราการ</v>
          </cell>
          <cell r="M1832" t="str">
            <v>เชียงใหม่ 2</v>
          </cell>
          <cell r="N1832">
            <v>8</v>
          </cell>
          <cell r="S1832" t="str">
            <v>จังหวัดฝาง</v>
          </cell>
          <cell r="T1832" t="str">
            <v>ผบE370</v>
          </cell>
          <cell r="U1832">
            <v>2567</v>
          </cell>
          <cell r="V1832" t="str">
            <v>ผบE490</v>
          </cell>
          <cell r="W1832">
            <v>2567</v>
          </cell>
          <cell r="BL1832" t="str">
            <v>นางสาวจันจิรา กาวิชัย</v>
          </cell>
          <cell r="BM1832">
            <v>0</v>
          </cell>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BL1833" t="str">
            <v>นางสม กันทะวัง</v>
          </cell>
          <cell r="BM1833">
            <v>0</v>
          </cell>
        </row>
        <row r="1834">
          <cell r="B1834">
            <v>2678</v>
          </cell>
          <cell r="C1834">
            <v>1829</v>
          </cell>
          <cell r="D1834">
            <v>9</v>
          </cell>
          <cell r="E1834">
            <v>7</v>
          </cell>
          <cell r="F1834">
            <v>2567</v>
          </cell>
          <cell r="G1834">
            <v>800027168759</v>
          </cell>
          <cell r="H1834" t="str">
            <v>นาง</v>
          </cell>
          <cell r="I1834" t="str">
            <v>จารุณีย์</v>
          </cell>
          <cell r="J1834" t="str">
            <v>บัวชุ่ม</v>
          </cell>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BL1834" t="str">
            <v>นางจารุณีย์ บัวชุ่ม</v>
          </cell>
          <cell r="BM1834">
            <v>0</v>
          </cell>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S1835" t="str">
            <v>แขวงเชียงใหม่</v>
          </cell>
          <cell r="T1835" t="str">
            <v>ผบ.885</v>
          </cell>
          <cell r="U1835">
            <v>2565</v>
          </cell>
          <cell r="V1835" t="str">
            <v>ผบ.1396</v>
          </cell>
          <cell r="W1835">
            <v>2565</v>
          </cell>
          <cell r="X1835">
            <v>29</v>
          </cell>
          <cell r="Y1835">
            <v>8</v>
          </cell>
          <cell r="Z1835">
            <v>2565</v>
          </cell>
          <cell r="BL1835" t="str">
            <v>นางพัฒนรัตน์ แสนดังใจ</v>
          </cell>
          <cell r="BM1835">
            <v>0</v>
          </cell>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S1836" t="str">
            <v>แขวงเชียงใหม่</v>
          </cell>
          <cell r="T1836" t="str">
            <v>ผบE7796</v>
          </cell>
          <cell r="U1836">
            <v>2565</v>
          </cell>
          <cell r="V1836" t="str">
            <v>ผบE1681</v>
          </cell>
          <cell r="W1836">
            <v>2566</v>
          </cell>
          <cell r="AA1836">
            <v>7</v>
          </cell>
          <cell r="AB1836">
            <v>3</v>
          </cell>
          <cell r="AC1836">
            <v>2566</v>
          </cell>
          <cell r="BL1836" t="str">
            <v>นางสาวสุทักษิณา นันทะเสนา</v>
          </cell>
          <cell r="BM1836">
            <v>0</v>
          </cell>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L1837" t="str">
            <v>ฮอด</v>
          </cell>
          <cell r="M1837" t="str">
            <v>เชียงใหม่ 3</v>
          </cell>
          <cell r="N1837">
            <v>8</v>
          </cell>
          <cell r="O1837" t="str">
            <v>-</v>
          </cell>
          <cell r="S1837" t="str">
            <v>จังหวัดฮอด</v>
          </cell>
          <cell r="T1837" t="str">
            <v>ผบE191</v>
          </cell>
          <cell r="U1837">
            <v>2563</v>
          </cell>
          <cell r="V1837" t="str">
            <v>ผบE314</v>
          </cell>
          <cell r="W1837">
            <v>2563</v>
          </cell>
          <cell r="BL1837" t="str">
            <v>นางสาวรัชนี บุตรตะก่า</v>
          </cell>
          <cell r="BM1837">
            <v>0</v>
          </cell>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S1838" t="str">
            <v>จังหวัดเชียงใหม่</v>
          </cell>
          <cell r="T1838" t="str">
            <v>ผบ.1254</v>
          </cell>
          <cell r="U1838">
            <v>2563</v>
          </cell>
          <cell r="V1838" t="str">
            <v>ผบ.2166</v>
          </cell>
          <cell r="W1838">
            <v>2563</v>
          </cell>
          <cell r="AA1838">
            <v>2</v>
          </cell>
          <cell r="AB1838">
            <v>9</v>
          </cell>
          <cell r="AC1838">
            <v>2563</v>
          </cell>
          <cell r="BB1838" t="str">
            <v>ยึดทรัพย์</v>
          </cell>
          <cell r="BL1838" t="str">
            <v>นางสาวประจวบ ภูฆัง</v>
          </cell>
        </row>
        <row r="1839">
          <cell r="B1839">
            <v>2683</v>
          </cell>
          <cell r="C1839">
            <v>1834</v>
          </cell>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BL1839" t="str">
            <v>นางสาวอณัฐพร  พึ่งแย้ม</v>
          </cell>
        </row>
        <row r="1840">
          <cell r="B1840">
            <v>2684</v>
          </cell>
          <cell r="C1840">
            <v>1835</v>
          </cell>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S1840" t="str">
            <v>จังหวัดฝาง</v>
          </cell>
          <cell r="T1840" t="str">
            <v>ผบE36</v>
          </cell>
          <cell r="U1840">
            <v>2566</v>
          </cell>
          <cell r="V1840" t="str">
            <v>ผบE382</v>
          </cell>
          <cell r="W1840">
            <v>2566</v>
          </cell>
          <cell r="X1840">
            <v>20</v>
          </cell>
          <cell r="Y1840">
            <v>4</v>
          </cell>
          <cell r="Z1840">
            <v>2566</v>
          </cell>
          <cell r="BL1840" t="str">
            <v>นายศราวุธ วงค์หาญ</v>
          </cell>
        </row>
        <row r="1841">
          <cell r="B1841">
            <v>2685</v>
          </cell>
          <cell r="C1841">
            <v>1836</v>
          </cell>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S1841" t="str">
            <v>แขวงเชียงใหม่</v>
          </cell>
          <cell r="T1841" t="str">
            <v>ผบE1897</v>
          </cell>
          <cell r="U1841">
            <v>2566</v>
          </cell>
          <cell r="V1841" t="str">
            <v>ผบE3412</v>
          </cell>
          <cell r="W1841">
            <v>2566</v>
          </cell>
          <cell r="X1841">
            <v>19</v>
          </cell>
          <cell r="Y1841">
            <v>5</v>
          </cell>
          <cell r="Z1841">
            <v>2566</v>
          </cell>
          <cell r="BL1841" t="str">
            <v>นางสาวอินทุอร วังตั๋นหรือปันทะ</v>
          </cell>
        </row>
        <row r="1842">
          <cell r="B1842">
            <v>2686</v>
          </cell>
          <cell r="C1842">
            <v>1837</v>
          </cell>
          <cell r="G1842">
            <v>800144892067</v>
          </cell>
          <cell r="H1842" t="str">
            <v>นางสาว</v>
          </cell>
          <cell r="I1842" t="str">
            <v>อรพิน</v>
          </cell>
          <cell r="J1842" t="str">
            <v>บุญสม</v>
          </cell>
          <cell r="L1842" t="str">
            <v>บิ๊กซี หางดง</v>
          </cell>
          <cell r="M1842" t="str">
            <v>เชียงใหม่ 3</v>
          </cell>
          <cell r="N1842">
            <v>8</v>
          </cell>
          <cell r="P1842" t="str">
            <v>1.บุคคลค้ำประกัน</v>
          </cell>
          <cell r="S1842" t="str">
            <v>แขวงเชียงใหม่</v>
          </cell>
          <cell r="T1842" t="str">
            <v>ผบE1896</v>
          </cell>
          <cell r="U1842">
            <v>2566</v>
          </cell>
          <cell r="V1842" t="str">
            <v>ผบE3372</v>
          </cell>
          <cell r="W1842">
            <v>2566</v>
          </cell>
          <cell r="X1842">
            <v>19</v>
          </cell>
          <cell r="Y1842">
            <v>5</v>
          </cell>
          <cell r="Z1842">
            <v>2566</v>
          </cell>
          <cell r="BL1842" t="str">
            <v>นางสาวอรพิน บุญสม</v>
          </cell>
        </row>
        <row r="1843">
          <cell r="B1843">
            <v>2687</v>
          </cell>
          <cell r="C1843">
            <v>1838</v>
          </cell>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S1843" t="str">
            <v>แขวงเชียงใหม่</v>
          </cell>
          <cell r="T1843" t="str">
            <v>ผบE1432</v>
          </cell>
          <cell r="U1843">
            <v>2566</v>
          </cell>
          <cell r="V1843" t="str">
            <v xml:space="preserve">  ผบE3295</v>
          </cell>
          <cell r="W1843">
            <v>2566</v>
          </cell>
          <cell r="X1843">
            <v>16</v>
          </cell>
          <cell r="Y1843">
            <v>5</v>
          </cell>
          <cell r="Z1843">
            <v>2566</v>
          </cell>
          <cell r="BL1843" t="str">
            <v>นายสุวัฒน์ ดีคำมา</v>
          </cell>
        </row>
        <row r="1844">
          <cell r="B1844">
            <v>2688</v>
          </cell>
          <cell r="C1844">
            <v>1839</v>
          </cell>
          <cell r="G1844">
            <v>800080119277</v>
          </cell>
          <cell r="H1844" t="str">
            <v>นางสาว</v>
          </cell>
          <cell r="I1844" t="str">
            <v>สาวิตรี</v>
          </cell>
          <cell r="J1844" t="str">
            <v>หน่ออุ่น</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ผบE1890</v>
          </cell>
          <cell r="U1844">
            <v>2566</v>
          </cell>
          <cell r="V1844" t="str">
            <v>ผบE3417</v>
          </cell>
          <cell r="W1844">
            <v>2566</v>
          </cell>
          <cell r="AA1844">
            <v>19</v>
          </cell>
          <cell r="AB1844">
            <v>5</v>
          </cell>
          <cell r="AC1844">
            <v>2566</v>
          </cell>
          <cell r="BL1844" t="str">
            <v>นางสาวสาวิตรี หน่ออุ่น</v>
          </cell>
        </row>
        <row r="1845">
          <cell r="B1845">
            <v>2689</v>
          </cell>
          <cell r="C1845">
            <v>1840</v>
          </cell>
          <cell r="G1845">
            <v>800085639402</v>
          </cell>
          <cell r="H1845" t="str">
            <v>นาย</v>
          </cell>
          <cell r="I1845" t="str">
            <v>สามารถ</v>
          </cell>
          <cell r="J1845" t="str">
            <v>อ่อนเสาร์</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จังหวัดฮอด</v>
          </cell>
          <cell r="T1845" t="str">
            <v>ผบE211</v>
          </cell>
          <cell r="U1845">
            <v>2566</v>
          </cell>
          <cell r="V1845" t="str">
            <v>ผบE567</v>
          </cell>
          <cell r="W1845">
            <v>2566</v>
          </cell>
          <cell r="AA1845">
            <v>1</v>
          </cell>
          <cell r="AB1845">
            <v>6</v>
          </cell>
          <cell r="AC1845">
            <v>2566</v>
          </cell>
          <cell r="BL1845" t="str">
            <v>นายสามารถ อ่อนเสาร์</v>
          </cell>
        </row>
        <row r="1846">
          <cell r="B1846">
            <v>2690</v>
          </cell>
          <cell r="C1846">
            <v>1841</v>
          </cell>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แขวงเชียงใหม่</v>
          </cell>
          <cell r="T1846" t="str">
            <v>ผบE1888</v>
          </cell>
          <cell r="U1846">
            <v>2566</v>
          </cell>
          <cell r="V1846" t="str">
            <v>ผบE3421</v>
          </cell>
          <cell r="W1846">
            <v>2566</v>
          </cell>
          <cell r="X1846">
            <v>19</v>
          </cell>
          <cell r="Y1846">
            <v>5</v>
          </cell>
          <cell r="Z1846">
            <v>2566</v>
          </cell>
          <cell r="BL1846" t="str">
            <v>นางสาวหรือนาง
สงกรานต์ ศรีทะบาลหรืออินหน่อแก้ว</v>
          </cell>
        </row>
        <row r="1847">
          <cell r="B1847">
            <v>2691</v>
          </cell>
          <cell r="C1847">
            <v>1842</v>
          </cell>
          <cell r="G1847">
            <v>800098617551</v>
          </cell>
          <cell r="H1847" t="str">
            <v>นาย</v>
          </cell>
          <cell r="I1847" t="str">
            <v>ศุภกร</v>
          </cell>
          <cell r="J1847" t="str">
            <v>สวัสดี</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ผบE322</v>
          </cell>
          <cell r="U1847">
            <v>2566</v>
          </cell>
          <cell r="V1847" t="str">
            <v>ผบE2297</v>
          </cell>
          <cell r="W1847">
            <v>2566</v>
          </cell>
          <cell r="X1847">
            <v>24</v>
          </cell>
          <cell r="Y1847">
            <v>4</v>
          </cell>
          <cell r="Z1847">
            <v>2566</v>
          </cell>
          <cell r="BL1847" t="str">
            <v>นายศุภกร สวัสดี</v>
          </cell>
        </row>
        <row r="1848">
          <cell r="B1848">
            <v>2692</v>
          </cell>
          <cell r="C1848">
            <v>1843</v>
          </cell>
          <cell r="G1848">
            <v>800097781176</v>
          </cell>
          <cell r="H1848" t="str">
            <v>นาย</v>
          </cell>
          <cell r="I1848" t="str">
            <v>ศรัญญู</v>
          </cell>
          <cell r="J1848" t="str">
            <v>นันตา</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จังหวัดลำพูน</v>
          </cell>
          <cell r="T1848" t="str">
            <v>ผบE545</v>
          </cell>
          <cell r="U1848">
            <v>2566</v>
          </cell>
          <cell r="V1848" t="str">
            <v>ผบE1153</v>
          </cell>
          <cell r="W1848">
            <v>2566</v>
          </cell>
          <cell r="X1848">
            <v>1</v>
          </cell>
          <cell r="Y1848">
            <v>5</v>
          </cell>
          <cell r="Z1848">
            <v>2566</v>
          </cell>
          <cell r="BL1848" t="str">
            <v>นายศรัญญู นันตา</v>
          </cell>
        </row>
        <row r="1849">
          <cell r="B1849">
            <v>2693</v>
          </cell>
          <cell r="C1849">
            <v>1844</v>
          </cell>
          <cell r="G1849">
            <v>8001021148874</v>
          </cell>
          <cell r="H1849" t="str">
            <v>นางสาว</v>
          </cell>
          <cell r="I1849" t="str">
            <v>เล็กโพ</v>
          </cell>
          <cell r="J1849" t="str">
            <v>ผาติธีรกุลเดช</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แขวงเชียงใหม่</v>
          </cell>
          <cell r="T1849" t="str">
            <v>ผบE1892</v>
          </cell>
          <cell r="U1849">
            <v>2566</v>
          </cell>
          <cell r="V1849" t="str">
            <v>ผบE3420</v>
          </cell>
          <cell r="W1849">
            <v>2566</v>
          </cell>
          <cell r="X1849">
            <v>19</v>
          </cell>
          <cell r="Y1849">
            <v>5</v>
          </cell>
          <cell r="Z1849">
            <v>2566</v>
          </cell>
          <cell r="BL1849" t="str">
            <v>นางสาวเล็กโพ ผาติธีรกุลเดช</v>
          </cell>
        </row>
        <row r="1850">
          <cell r="B1850">
            <v>2694</v>
          </cell>
          <cell r="C1850">
            <v>1845</v>
          </cell>
          <cell r="G1850">
            <v>800093233891</v>
          </cell>
          <cell r="H1850" t="str">
            <v>นาง</v>
          </cell>
          <cell r="I1850" t="str">
            <v>จารุณี</v>
          </cell>
          <cell r="J1850" t="str">
            <v>ปัญญาคำ</v>
          </cell>
          <cell r="L1850" t="str">
            <v>จอมทอง</v>
          </cell>
          <cell r="M1850" t="str">
            <v>เชียงใหม่ 3</v>
          </cell>
          <cell r="N1850">
            <v>8</v>
          </cell>
          <cell r="O1850" t="str">
            <v>สินเชื่อธนาคารประชาชน</v>
          </cell>
          <cell r="P1850" t="str">
            <v>1.บุคคลค้ำประกัน</v>
          </cell>
          <cell r="S1850" t="str">
            <v>จังหวัดฮอด</v>
          </cell>
          <cell r="T1850" t="str">
            <v>ผบE428</v>
          </cell>
          <cell r="U1850">
            <v>2565</v>
          </cell>
          <cell r="V1850" t="str">
            <v>ผบE553</v>
          </cell>
          <cell r="W1850">
            <v>2565</v>
          </cell>
          <cell r="X1850">
            <v>27</v>
          </cell>
          <cell r="Y1850">
            <v>7</v>
          </cell>
          <cell r="Z1850">
            <v>2565</v>
          </cell>
          <cell r="BL1850" t="str">
            <v>นางจารุณี ปัญญาคำ</v>
          </cell>
        </row>
        <row r="1851">
          <cell r="B1851">
            <v>2695</v>
          </cell>
          <cell r="C1851">
            <v>1846</v>
          </cell>
          <cell r="G1851">
            <v>800057635594</v>
          </cell>
          <cell r="H1851" t="str">
            <v>นาย</v>
          </cell>
          <cell r="I1851" t="str">
            <v>วิทยา</v>
          </cell>
          <cell r="J1851" t="str">
            <v>อะติยะ</v>
          </cell>
          <cell r="L1851" t="str">
            <v>แม่แจ่ม</v>
          </cell>
          <cell r="M1851" t="str">
            <v>เชียงใหม่ 3</v>
          </cell>
          <cell r="N1851">
            <v>8</v>
          </cell>
          <cell r="P1851" t="str">
            <v>1.บุคคลค้ำประกัน</v>
          </cell>
          <cell r="S1851" t="str">
            <v>จังหวัดฮอด</v>
          </cell>
          <cell r="T1851" t="str">
            <v>ผบE209</v>
          </cell>
          <cell r="U1851">
            <v>2566</v>
          </cell>
          <cell r="V1851" t="str">
            <v>ผบE419</v>
          </cell>
          <cell r="W1851">
            <v>2566</v>
          </cell>
          <cell r="X1851">
            <v>8</v>
          </cell>
          <cell r="Y1851">
            <v>5</v>
          </cell>
          <cell r="Z1851">
            <v>2566</v>
          </cell>
          <cell r="BL1851" t="str">
            <v>นายวิทยา อะติยะ</v>
          </cell>
        </row>
        <row r="1852">
          <cell r="B1852">
            <v>2696</v>
          </cell>
          <cell r="C1852">
            <v>1847</v>
          </cell>
          <cell r="G1852">
            <v>800054858959</v>
          </cell>
          <cell r="H1852" t="str">
            <v>นาย</v>
          </cell>
          <cell r="I1852" t="str">
            <v>บุญทอง</v>
          </cell>
          <cell r="J1852" t="str">
            <v>สุนันต๊ะ</v>
          </cell>
          <cell r="L1852" t="str">
            <v>แม่แจ่ม</v>
          </cell>
          <cell r="M1852" t="str">
            <v>เชียงใหม่ 3</v>
          </cell>
          <cell r="N1852">
            <v>8</v>
          </cell>
          <cell r="O1852" t="str">
            <v>สินเชื่อองค์ชุมชน</v>
          </cell>
          <cell r="P1852" t="str">
            <v>1.บุคคลค้ำประกัน</v>
          </cell>
          <cell r="S1852" t="str">
            <v>จังหวัดฮอด</v>
          </cell>
          <cell r="T1852" t="str">
            <v>ผบE714</v>
          </cell>
          <cell r="U1852">
            <v>2566</v>
          </cell>
          <cell r="V1852" t="str">
            <v>ผบE912</v>
          </cell>
          <cell r="W1852">
            <v>2566</v>
          </cell>
          <cell r="X1852">
            <v>26</v>
          </cell>
          <cell r="Y1852">
            <v>7</v>
          </cell>
          <cell r="Z1852">
            <v>2566</v>
          </cell>
          <cell r="BL1852" t="str">
            <v>นายบุญทอง สุนันต๊ะ</v>
          </cell>
        </row>
        <row r="1853">
          <cell r="B1853">
            <v>2697</v>
          </cell>
          <cell r="C1853">
            <v>1848</v>
          </cell>
          <cell r="G1853">
            <v>800077191594</v>
          </cell>
          <cell r="H1853" t="str">
            <v>นาย</v>
          </cell>
          <cell r="I1853" t="str">
            <v>วิมนต์</v>
          </cell>
          <cell r="J1853" t="str">
            <v>ใจอ่อน</v>
          </cell>
          <cell r="L1853" t="str">
            <v>แม่แจ่ม</v>
          </cell>
          <cell r="M1853" t="str">
            <v>เชียงใหม่ 3</v>
          </cell>
          <cell r="N1853">
            <v>8</v>
          </cell>
          <cell r="O1853" t="str">
            <v>สินเชื่อธนาคารประชาชน</v>
          </cell>
          <cell r="P1853" t="str">
            <v>1.บุคคลค้ำประกัน</v>
          </cell>
          <cell r="S1853" t="str">
            <v>จังหวัดฮอด</v>
          </cell>
          <cell r="T1853" t="str">
            <v>ผบE431</v>
          </cell>
          <cell r="U1853">
            <v>2565</v>
          </cell>
          <cell r="V1853" t="str">
            <v>ผบE541</v>
          </cell>
          <cell r="W1853">
            <v>2565</v>
          </cell>
          <cell r="X1853">
            <v>27</v>
          </cell>
          <cell r="Y1853">
            <v>7</v>
          </cell>
          <cell r="Z1853">
            <v>2565</v>
          </cell>
          <cell r="BL1853" t="str">
            <v>นายวิมนต์ ใจอ่อน</v>
          </cell>
        </row>
        <row r="1854">
          <cell r="B1854">
            <v>2698</v>
          </cell>
          <cell r="C1854">
            <v>1849</v>
          </cell>
          <cell r="G1854">
            <v>800080097333</v>
          </cell>
          <cell r="H1854" t="str">
            <v>นาง</v>
          </cell>
          <cell r="I1854" t="str">
            <v>เฉิดฉาย</v>
          </cell>
          <cell r="J1854" t="str">
            <v>วงค์จันทร์ตา</v>
          </cell>
          <cell r="L1854" t="str">
            <v>แม่อาย</v>
          </cell>
          <cell r="M1854" t="str">
            <v>เชียงใหม่ 2</v>
          </cell>
          <cell r="N1854">
            <v>8</v>
          </cell>
          <cell r="O1854" t="str">
            <v>สินเชื่อธนาคารประชาชน</v>
          </cell>
          <cell r="P1854" t="str">
            <v>1.บุคคลค้ำประกัน</v>
          </cell>
          <cell r="S1854" t="str">
            <v>จังหวัดฝาง</v>
          </cell>
          <cell r="T1854" t="str">
            <v>ผบE1180</v>
          </cell>
          <cell r="U1854">
            <v>2566</v>
          </cell>
          <cell r="BL1854" t="str">
            <v>นางเฉิดฉาย วงค์จันทร์ตา</v>
          </cell>
        </row>
        <row r="1855">
          <cell r="B1855">
            <v>2699</v>
          </cell>
          <cell r="C1855">
            <v>1850</v>
          </cell>
          <cell r="G1855">
            <v>800074216980</v>
          </cell>
          <cell r="H1855" t="str">
            <v>นางสาว</v>
          </cell>
          <cell r="I1855" t="str">
            <v>พัชนี</v>
          </cell>
          <cell r="J1855" t="str">
            <v>ยอดคำ</v>
          </cell>
          <cell r="L1855" t="str">
            <v>แม่อาย</v>
          </cell>
          <cell r="M1855" t="str">
            <v>เชียงใหม่ 2</v>
          </cell>
          <cell r="N1855">
            <v>8</v>
          </cell>
          <cell r="P1855" t="str">
            <v>1.บุคคลค้ำประกัน</v>
          </cell>
          <cell r="S1855" t="str">
            <v>จังหวัดฝาง</v>
          </cell>
          <cell r="T1855" t="str">
            <v>ผบE1181</v>
          </cell>
          <cell r="U1855">
            <v>2566</v>
          </cell>
          <cell r="BL1855" t="str">
            <v>นางสาวพัชนี ยอดคำ</v>
          </cell>
        </row>
        <row r="1856">
          <cell r="B1856">
            <v>2700</v>
          </cell>
          <cell r="C1856">
            <v>1851</v>
          </cell>
          <cell r="G1856">
            <v>800095040781</v>
          </cell>
          <cell r="H1856" t="str">
            <v>นาย</v>
          </cell>
          <cell r="I1856" t="str">
            <v>ธมกร</v>
          </cell>
          <cell r="J1856" t="str">
            <v>เพ็ชรสุวรรณ</v>
          </cell>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S1856" t="str">
            <v>แขวงเชียงใหม่</v>
          </cell>
          <cell r="T1856" t="str">
            <v>ผบE3643</v>
          </cell>
          <cell r="U1856">
            <v>2565</v>
          </cell>
          <cell r="V1856" t="str">
            <v>ผบE7107</v>
          </cell>
          <cell r="W1856">
            <v>2565</v>
          </cell>
          <cell r="X1856">
            <v>4</v>
          </cell>
          <cell r="Y1856">
            <v>10</v>
          </cell>
          <cell r="Z1856">
            <v>2565</v>
          </cell>
          <cell r="BL1856" t="str">
            <v>นายธมกร เพ็ชรสุวรรณ</v>
          </cell>
        </row>
        <row r="1857">
          <cell r="B1857">
            <v>2701</v>
          </cell>
          <cell r="C1857">
            <v>1852</v>
          </cell>
          <cell r="G1857">
            <v>800089551504</v>
          </cell>
          <cell r="H1857" t="str">
            <v>นาย</v>
          </cell>
          <cell r="I1857" t="str">
            <v>ชญาณ์นันท์</v>
          </cell>
          <cell r="J1857" t="str">
            <v>นินทร์ธัตถ์</v>
          </cell>
          <cell r="L1857" t="str">
            <v>มีโชคพลาซ่า</v>
          </cell>
          <cell r="M1857" t="str">
            <v>เชียงใหม่ 2</v>
          </cell>
          <cell r="N1857">
            <v>8</v>
          </cell>
          <cell r="P1857" t="str">
            <v>1.บุคคลค้ำประกัน</v>
          </cell>
          <cell r="S1857" t="str">
            <v>แขวงเชียงใหม่</v>
          </cell>
          <cell r="T1857" t="str">
            <v>ผบE59</v>
          </cell>
          <cell r="U1857">
            <v>2566</v>
          </cell>
          <cell r="V1857" t="str">
            <v>ผบE2403</v>
          </cell>
          <cell r="W1857">
            <v>2566</v>
          </cell>
          <cell r="X1857">
            <v>25</v>
          </cell>
          <cell r="Y1857">
            <v>4</v>
          </cell>
          <cell r="Z1857">
            <v>2566</v>
          </cell>
          <cell r="BL1857" t="str">
            <v>นายชญาณ์นันท์ นินทร์ธัตถ์</v>
          </cell>
        </row>
        <row r="1858">
          <cell r="B1858">
            <v>2702</v>
          </cell>
          <cell r="C1858">
            <v>1853</v>
          </cell>
          <cell r="G1858">
            <v>800096105955</v>
          </cell>
          <cell r="H1858" t="str">
            <v>นาย</v>
          </cell>
          <cell r="I1858" t="str">
            <v>พิเชษฐ์</v>
          </cell>
          <cell r="J1858" t="str">
            <v>สนธิคุณ</v>
          </cell>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S1858" t="str">
            <v>แขวงเชียงใหม่</v>
          </cell>
          <cell r="T1858" t="str">
            <v>ผบ574</v>
          </cell>
          <cell r="U1858">
            <v>2566</v>
          </cell>
          <cell r="V1858" t="str">
            <v>ผบ882</v>
          </cell>
          <cell r="W1858">
            <v>2566</v>
          </cell>
          <cell r="X1858">
            <v>8</v>
          </cell>
          <cell r="Y1858">
            <v>8</v>
          </cell>
          <cell r="Z1858">
            <v>2566</v>
          </cell>
          <cell r="BL1858" t="str">
            <v>นายพิเชษฐ์ สนธิคุณ</v>
          </cell>
        </row>
        <row r="1859">
          <cell r="B1859">
            <v>2703</v>
          </cell>
          <cell r="C1859">
            <v>1854</v>
          </cell>
          <cell r="G1859">
            <v>800074147914</v>
          </cell>
          <cell r="H1859" t="str">
            <v>นาย</v>
          </cell>
          <cell r="I1859" t="str">
            <v>ชัยวัฒน์</v>
          </cell>
          <cell r="J1859" t="str">
            <v>พัชรานุกุล</v>
          </cell>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BL1859" t="str">
            <v>นายชัยวัฒน์ พัชรานุกุล</v>
          </cell>
        </row>
        <row r="1860">
          <cell r="B1860">
            <v>2704</v>
          </cell>
          <cell r="C1860">
            <v>1855</v>
          </cell>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BL1860" t="str">
            <v>นายเกรียงศักดิ์ ลูนใฝ</v>
          </cell>
        </row>
        <row r="1861">
          <cell r="B1861">
            <v>2705</v>
          </cell>
          <cell r="C1861">
            <v>1856</v>
          </cell>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AA1861">
            <v>18</v>
          </cell>
          <cell r="AB1861">
            <v>3</v>
          </cell>
          <cell r="AC1861">
            <v>2567</v>
          </cell>
          <cell r="BL1861" t="str">
            <v>นางสาวอรอุมา กัลยารัตน์</v>
          </cell>
        </row>
        <row r="1862">
          <cell r="B1862">
            <v>2706</v>
          </cell>
          <cell r="C1862">
            <v>1857</v>
          </cell>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BL1862" t="str">
            <v>นางวัชรี คำมาสาร</v>
          </cell>
        </row>
        <row r="1863">
          <cell r="B1863">
            <v>2707</v>
          </cell>
          <cell r="C1863">
            <v>1858</v>
          </cell>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BL1863" t="str">
            <v>นางสาวจิราพร   เป็งใจ</v>
          </cell>
        </row>
        <row r="1864">
          <cell r="B1864">
            <v>2708</v>
          </cell>
          <cell r="C1864">
            <v>1859</v>
          </cell>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BL1864" t="str">
            <v>นางอรทัย ปัญญาปิน</v>
          </cell>
        </row>
        <row r="1865">
          <cell r="B1865">
            <v>2709</v>
          </cell>
          <cell r="C1865">
            <v>1860</v>
          </cell>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BL1865" t="str">
            <v>นางอังศุมาลี ไชยคำปัน</v>
          </cell>
        </row>
        <row r="1866">
          <cell r="B1866">
            <v>2710</v>
          </cell>
          <cell r="C1866">
            <v>1861</v>
          </cell>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BL1866" t="str">
            <v>นางสาวกมลชนก เป็งศิริ</v>
          </cell>
        </row>
        <row r="1867">
          <cell r="B1867">
            <v>2711</v>
          </cell>
          <cell r="C1867">
            <v>1862</v>
          </cell>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BL1867" t="str">
            <v>นางสาวสุกัลยา ตาณะศรี</v>
          </cell>
        </row>
        <row r="1868">
          <cell r="B1868">
            <v>2712</v>
          </cell>
          <cell r="C1868">
            <v>1863</v>
          </cell>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BL1868" t="str">
            <v>นางมีนา แก้วเกิดก่อน</v>
          </cell>
        </row>
        <row r="1869">
          <cell r="B1869">
            <v>2713</v>
          </cell>
          <cell r="C1869">
            <v>1864</v>
          </cell>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S1869" t="str">
            <v>จังหวัดฮอด</v>
          </cell>
          <cell r="T1869" t="str">
            <v>ผบE201</v>
          </cell>
          <cell r="U1869">
            <v>2566</v>
          </cell>
          <cell r="V1869" t="str">
            <v>ผบE417</v>
          </cell>
          <cell r="W1869">
            <v>2566</v>
          </cell>
          <cell r="X1869">
            <v>8</v>
          </cell>
          <cell r="Y1869">
            <v>5</v>
          </cell>
          <cell r="Z1869">
            <v>2566</v>
          </cell>
          <cell r="BB1869" t="str">
            <v>ยึดทรัพย์</v>
          </cell>
          <cell r="BL1869" t="str">
            <v>นางสาวหทัยชนก แตงทอง</v>
          </cell>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S1870" t="str">
            <v>แขวงเชียงใหม่</v>
          </cell>
          <cell r="T1870" t="str">
            <v>ผบE3261</v>
          </cell>
          <cell r="U1870">
            <v>2565</v>
          </cell>
          <cell r="V1870" t="str">
            <v>ผบE5582</v>
          </cell>
          <cell r="W1870">
            <v>2565</v>
          </cell>
          <cell r="AA1870">
            <v>2</v>
          </cell>
          <cell r="AB1870">
            <v>8</v>
          </cell>
          <cell r="AC1870">
            <v>2565</v>
          </cell>
          <cell r="BB1870" t="str">
            <v>ยึดทรัพย์</v>
          </cell>
          <cell r="BL1870" t="str">
            <v>นายอภินัทธ์ โนจา</v>
          </cell>
        </row>
        <row r="1871">
          <cell r="B1871">
            <v>2715</v>
          </cell>
          <cell r="C1871">
            <v>1866</v>
          </cell>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S1871" t="str">
            <v>จังหวัดเชียงใหม่</v>
          </cell>
          <cell r="T1871" t="str">
            <v>พE641</v>
          </cell>
          <cell r="U1871">
            <v>2566</v>
          </cell>
          <cell r="V1871" t="str">
            <v>พE381</v>
          </cell>
          <cell r="W1871">
            <v>2567</v>
          </cell>
          <cell r="X1871">
            <v>21</v>
          </cell>
          <cell r="Y1871">
            <v>5</v>
          </cell>
          <cell r="Z1871">
            <v>2567</v>
          </cell>
          <cell r="BB1871" t="str">
            <v>ยึดทรัพย์</v>
          </cell>
          <cell r="BL1871" t="str">
            <v>นางสาว,นายลัดดาวัลย์,นิติ ช่างเรือ,สุวรรณจำรัส</v>
          </cell>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S1872" t="str">
            <v>แขวงเชียงใหม่</v>
          </cell>
          <cell r="T1872" t="str">
            <v>ผบE3221</v>
          </cell>
          <cell r="U1872">
            <v>2567</v>
          </cell>
          <cell r="BB1872" t="str">
            <v>สืบทรัพย์</v>
          </cell>
          <cell r="BL1872" t="str">
            <v>นายสุธีร์ ทองคำขาว</v>
          </cell>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S1873" t="str">
            <v>แขวงเชียงใหม่</v>
          </cell>
          <cell r="T1873" t="str">
            <v>ผบE3202</v>
          </cell>
          <cell r="U1873">
            <v>2567</v>
          </cell>
          <cell r="V1873" t="str">
            <v>ผบE5130</v>
          </cell>
          <cell r="W1873">
            <v>2567</v>
          </cell>
          <cell r="X1873">
            <v>10</v>
          </cell>
          <cell r="Y1873">
            <v>6</v>
          </cell>
          <cell r="Z1873">
            <v>2567</v>
          </cell>
          <cell r="BB1873" t="str">
            <v>สืบทรัพย์</v>
          </cell>
          <cell r="BL1873" t="str">
            <v>นางสาวเบญจวรรณ  ก๋าแก้ว</v>
          </cell>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S1874" t="str">
            <v>แขวงเชียงใหม่</v>
          </cell>
          <cell r="T1874" t="str">
            <v>ผบE3204</v>
          </cell>
          <cell r="U1874">
            <v>2567</v>
          </cell>
          <cell r="V1874" t="str">
            <v>ผบE5131</v>
          </cell>
          <cell r="W1874">
            <v>2567</v>
          </cell>
          <cell r="X1874">
            <v>10</v>
          </cell>
          <cell r="Y1874">
            <v>6</v>
          </cell>
          <cell r="Z1874">
            <v>2567</v>
          </cell>
          <cell r="BB1874" t="str">
            <v>สืบทรัพย์</v>
          </cell>
          <cell r="BL1874" t="str">
            <v>นางรุ่งนภา ไชยวรรณ</v>
          </cell>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S1875" t="str">
            <v>จังหวัดฮอด</v>
          </cell>
          <cell r="T1875" t="str">
            <v>ผบE419</v>
          </cell>
          <cell r="U1875">
            <v>2565</v>
          </cell>
          <cell r="V1875" t="str">
            <v>ผบE545</v>
          </cell>
          <cell r="W1875">
            <v>2565</v>
          </cell>
          <cell r="X1875">
            <v>27</v>
          </cell>
          <cell r="Y1875">
            <v>7</v>
          </cell>
          <cell r="Z1875">
            <v>2565</v>
          </cell>
          <cell r="BB1875" t="str">
            <v>สืบทรัพย์</v>
          </cell>
          <cell r="BL1875" t="str">
            <v>นางช่อทิพย์ คำปาลี</v>
          </cell>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S1876" t="str">
            <v>จังหวัดฮอด</v>
          </cell>
          <cell r="T1876" t="str">
            <v>ผบE436</v>
          </cell>
          <cell r="U1876">
            <v>2565</v>
          </cell>
          <cell r="V1876" t="str">
            <v>ผบE555</v>
          </cell>
          <cell r="W1876">
            <v>2565</v>
          </cell>
          <cell r="AA1876">
            <v>27</v>
          </cell>
          <cell r="AB1876">
            <v>7</v>
          </cell>
          <cell r="AC1876">
            <v>2565</v>
          </cell>
          <cell r="BB1876" t="str">
            <v>สืบทรัพย์</v>
          </cell>
          <cell r="BL1876" t="str">
            <v>นางสาวรุ่งทิวา ตุ้มปามา</v>
          </cell>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S1877" t="str">
            <v>จังหวัดฮอด</v>
          </cell>
          <cell r="T1877" t="str">
            <v>ผบE435</v>
          </cell>
          <cell r="U1877">
            <v>2565</v>
          </cell>
          <cell r="V1877" t="str">
            <v>ผบE554</v>
          </cell>
          <cell r="W1877">
            <v>2565</v>
          </cell>
          <cell r="AA1877">
            <v>27</v>
          </cell>
          <cell r="AB1877">
            <v>7</v>
          </cell>
          <cell r="AC1877">
            <v>2565</v>
          </cell>
          <cell r="BB1877" t="str">
            <v>สืบทรัพย์</v>
          </cell>
          <cell r="BL1877" t="str">
            <v>นางทัศนีย์ สุต๋าคำ</v>
          </cell>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S1878" t="str">
            <v>จังหวัดฮอด</v>
          </cell>
          <cell r="T1878" t="str">
            <v>ผบE286</v>
          </cell>
          <cell r="U1878">
            <v>2567</v>
          </cell>
          <cell r="V1878" t="str">
            <v>ผบE509</v>
          </cell>
          <cell r="W1878">
            <v>2567</v>
          </cell>
          <cell r="AA1878">
            <v>28</v>
          </cell>
          <cell r="AB1878">
            <v>5</v>
          </cell>
          <cell r="AC1878">
            <v>2567</v>
          </cell>
          <cell r="BB1878" t="str">
            <v>สืบทรัพย์</v>
          </cell>
          <cell r="BL1878" t="str">
            <v>นายโหล่ง จ่อพอ</v>
          </cell>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ผบE278</v>
          </cell>
          <cell r="U1879">
            <v>2567</v>
          </cell>
          <cell r="V1879" t="str">
            <v>ผบE506</v>
          </cell>
          <cell r="W1879">
            <v>2567</v>
          </cell>
          <cell r="AA1879">
            <v>28</v>
          </cell>
          <cell r="AB1879">
            <v>5</v>
          </cell>
          <cell r="AC1879">
            <v>2567</v>
          </cell>
          <cell r="BB1879" t="str">
            <v>สืบทรัพย์</v>
          </cell>
          <cell r="BL1879" t="str">
            <v>นางสาวอภิชยา แก้วมณี</v>
          </cell>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ผบE284</v>
          </cell>
          <cell r="U1880">
            <v>2567</v>
          </cell>
          <cell r="V1880" t="str">
            <v>ผบE507</v>
          </cell>
          <cell r="W1880">
            <v>2567</v>
          </cell>
          <cell r="AA1880">
            <v>28</v>
          </cell>
          <cell r="AB1880">
            <v>5</v>
          </cell>
          <cell r="AC1880">
            <v>2567</v>
          </cell>
          <cell r="BB1880" t="str">
            <v>สืบทรัพย์</v>
          </cell>
          <cell r="BL1880" t="str">
            <v>นายกิติพงษ์ มูลอ้าย</v>
          </cell>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AA1881">
            <v>28</v>
          </cell>
          <cell r="AB1881">
            <v>5</v>
          </cell>
          <cell r="AC1881">
            <v>2567</v>
          </cell>
          <cell r="BB1881" t="str">
            <v>สืบทรัพย์</v>
          </cell>
          <cell r="BL1881" t="str">
            <v>นายอนันต์ สุยะนาง</v>
          </cell>
        </row>
        <row r="1882">
          <cell r="B1882">
            <v>2726</v>
          </cell>
          <cell r="C1882">
            <v>1877</v>
          </cell>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BB1882" t="str">
            <v>ยึดทรัพย์</v>
          </cell>
          <cell r="BL1882" t="str">
            <v>นางสาวณัฐชยา ไชยมงคลหรือรักการดี, 
นางกันยา อินทะราชา</v>
          </cell>
        </row>
        <row r="1883">
          <cell r="B1883">
            <v>2727</v>
          </cell>
          <cell r="C1883">
            <v>1878</v>
          </cell>
          <cell r="G1883">
            <v>800098854220</v>
          </cell>
          <cell r="H1883" t="str">
            <v>นางสาว</v>
          </cell>
          <cell r="I1883" t="str">
            <v>มัทนา</v>
          </cell>
          <cell r="J1883" t="str">
            <v>รินฤาษี</v>
          </cell>
          <cell r="L1883" t="str">
            <v>เชียงใหม่</v>
          </cell>
          <cell r="M1883" t="str">
            <v>เชียงใหม่</v>
          </cell>
          <cell r="N1883">
            <v>8</v>
          </cell>
          <cell r="S1883" t="str">
            <v>จังหวัดฮอด</v>
          </cell>
          <cell r="T1883" t="str">
            <v>ผบE47</v>
          </cell>
          <cell r="U1883">
            <v>2566</v>
          </cell>
          <cell r="V1883" t="str">
            <v>ผบE308</v>
          </cell>
          <cell r="W1883">
            <v>2566</v>
          </cell>
          <cell r="AA1883">
            <v>18</v>
          </cell>
          <cell r="AB1883">
            <v>4</v>
          </cell>
          <cell r="AC1883">
            <v>2566</v>
          </cell>
          <cell r="BB1883" t="str">
            <v>สืบทรัพย์</v>
          </cell>
          <cell r="BL1883" t="str">
            <v>นางสาวมัทนา รินฤาษี</v>
          </cell>
        </row>
        <row r="1884">
          <cell r="B1884">
            <v>2728</v>
          </cell>
          <cell r="C1884">
            <v>1879</v>
          </cell>
          <cell r="G1884">
            <v>800087953017</v>
          </cell>
          <cell r="H1884" t="str">
            <v>นางสาว</v>
          </cell>
          <cell r="I1884" t="str">
            <v>จิณณพัต</v>
          </cell>
          <cell r="J1884" t="str">
            <v>หล้าซาว</v>
          </cell>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S1884" t="str">
            <v>แขวงเชียงใหม่</v>
          </cell>
          <cell r="T1884" t="str">
            <v>ผบE8961</v>
          </cell>
          <cell r="U1884">
            <v>2566</v>
          </cell>
          <cell r="V1884" t="str">
            <v>ผบE11110</v>
          </cell>
          <cell r="W1884">
            <v>2566</v>
          </cell>
          <cell r="X1884">
            <v>14</v>
          </cell>
          <cell r="Y1884">
            <v>11</v>
          </cell>
          <cell r="Z1884">
            <v>2566</v>
          </cell>
          <cell r="BB1884" t="str">
            <v>สืบทรัพย์</v>
          </cell>
          <cell r="BL1884" t="str">
            <v>นางสาวจิณณพัต หล้าซาว</v>
          </cell>
        </row>
        <row r="1885">
          <cell r="B1885">
            <v>2729</v>
          </cell>
          <cell r="C1885">
            <v>1880</v>
          </cell>
          <cell r="G1885">
            <v>800038281872</v>
          </cell>
          <cell r="H1885" t="str">
            <v>นาง</v>
          </cell>
          <cell r="I1885" t="str">
            <v>คำมา</v>
          </cell>
          <cell r="J1885" t="str">
            <v>ใจวงศ์ศรี</v>
          </cell>
          <cell r="L1885" t="str">
            <v>ฝาง</v>
          </cell>
          <cell r="M1885" t="str">
            <v>เชียงใหม่ 2</v>
          </cell>
          <cell r="N1885">
            <v>8</v>
          </cell>
          <cell r="S1885" t="str">
            <v>จังหวัดฝาง</v>
          </cell>
          <cell r="T1885" t="str">
            <v>ผบE361</v>
          </cell>
          <cell r="U1885">
            <v>2559</v>
          </cell>
          <cell r="V1885" t="str">
            <v>ผบE483</v>
          </cell>
          <cell r="W1885">
            <v>2559</v>
          </cell>
          <cell r="AA1885">
            <v>11</v>
          </cell>
          <cell r="AB1885">
            <v>7</v>
          </cell>
          <cell r="AC1885">
            <v>2559</v>
          </cell>
          <cell r="BB1885" t="str">
            <v>สืบทรัพย์</v>
          </cell>
          <cell r="BL1885" t="str">
            <v>นางคำมา ใจวงศ์ศรี</v>
          </cell>
        </row>
        <row r="1886">
          <cell r="B1886">
            <v>2730</v>
          </cell>
          <cell r="C1886">
            <v>1881</v>
          </cell>
          <cell r="G1886">
            <v>800103044452</v>
          </cell>
          <cell r="H1886" t="str">
            <v>นาง</v>
          </cell>
          <cell r="I1886" t="str">
            <v>สายทอง</v>
          </cell>
          <cell r="J1886" t="str">
            <v>กองงาม</v>
          </cell>
          <cell r="L1886" t="str">
            <v>บิ๊กซี หางดง</v>
          </cell>
          <cell r="M1886" t="str">
            <v>เชียงใหม่ 3</v>
          </cell>
          <cell r="N1886">
            <v>8</v>
          </cell>
          <cell r="S1886" t="str">
            <v>แขวงเชียงใหม่</v>
          </cell>
          <cell r="T1886" t="str">
            <v>ผบE3208</v>
          </cell>
          <cell r="U1886">
            <v>2567</v>
          </cell>
          <cell r="V1886" t="str">
            <v>ผบE5124</v>
          </cell>
          <cell r="W1886">
            <v>2567</v>
          </cell>
          <cell r="AA1886">
            <v>10</v>
          </cell>
          <cell r="AB1886">
            <v>6</v>
          </cell>
          <cell r="AC1886">
            <v>2567</v>
          </cell>
          <cell r="BB1886" t="str">
            <v>สืบทรัพย์</v>
          </cell>
          <cell r="BL1886" t="str">
            <v>นางสายทอง กองงาม</v>
          </cell>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S1887" t="str">
            <v>แขวงเชียงใหม่</v>
          </cell>
          <cell r="T1887" t="str">
            <v>ผบ.2453</v>
          </cell>
          <cell r="U1887">
            <v>2559</v>
          </cell>
          <cell r="V1887" t="str">
            <v>ผบ.3740</v>
          </cell>
          <cell r="W1887">
            <v>2559</v>
          </cell>
          <cell r="AA1887">
            <v>31</v>
          </cell>
          <cell r="AB1887">
            <v>7</v>
          </cell>
          <cell r="AC1887">
            <v>2559</v>
          </cell>
          <cell r="BB1887" t="str">
            <v>สืบทรัพย์</v>
          </cell>
          <cell r="BL1887" t="str">
            <v>นายจิระศักดิ์ คำสม</v>
          </cell>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ผบ.2028</v>
          </cell>
          <cell r="U1888">
            <v>2560</v>
          </cell>
          <cell r="V1888" t="str">
            <v>ผบ.9243</v>
          </cell>
          <cell r="W1888">
            <v>2560</v>
          </cell>
          <cell r="AA1888">
            <v>27</v>
          </cell>
          <cell r="AB1888">
            <v>9</v>
          </cell>
          <cell r="AC1888">
            <v>2560</v>
          </cell>
          <cell r="BB1888" t="str">
            <v>สืบทรัพย์</v>
          </cell>
          <cell r="BL1888" t="str">
            <v>นางกันย์สินี ตั้งจิตสมคิด</v>
          </cell>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ผบ.6795</v>
          </cell>
          <cell r="U1889">
            <v>2563</v>
          </cell>
          <cell r="V1889" t="str">
            <v>ผบ.2551</v>
          </cell>
          <cell r="W1889">
            <v>2564</v>
          </cell>
          <cell r="X1889">
            <v>15</v>
          </cell>
          <cell r="Y1889">
            <v>11</v>
          </cell>
          <cell r="Z1889">
            <v>2564</v>
          </cell>
          <cell r="BB1889" t="str">
            <v>สืบทรัพย์</v>
          </cell>
          <cell r="BL1889" t="str">
            <v>นายสมเกียรติ ขวดแก้ว</v>
          </cell>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ผบ.183</v>
          </cell>
          <cell r="U1890">
            <v>2559</v>
          </cell>
          <cell r="V1890" t="str">
            <v>ผบ.2291</v>
          </cell>
          <cell r="W1890">
            <v>2559</v>
          </cell>
          <cell r="X1890">
            <v>19</v>
          </cell>
          <cell r="Y1890">
            <v>4</v>
          </cell>
          <cell r="Z1890">
            <v>2559</v>
          </cell>
          <cell r="BB1890" t="str">
            <v>สืบทรัพย์</v>
          </cell>
          <cell r="BL1890" t="str">
            <v>นายธีรเนศ ทิพย์โพธา</v>
          </cell>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ผบ.11278</v>
          </cell>
          <cell r="U1891">
            <v>2559</v>
          </cell>
          <cell r="V1891" t="str">
            <v>ผบ.89</v>
          </cell>
          <cell r="W1891">
            <v>2560</v>
          </cell>
          <cell r="X1891">
            <v>17</v>
          </cell>
          <cell r="Y1891">
            <v>1</v>
          </cell>
          <cell r="Z1891">
            <v>2560</v>
          </cell>
          <cell r="BB1891" t="str">
            <v>สืบทรัพย์</v>
          </cell>
          <cell r="BL1891" t="str">
            <v>นางประภัสศร ดวงเดช</v>
          </cell>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ผบ.2576</v>
          </cell>
          <cell r="U1892">
            <v>2560</v>
          </cell>
          <cell r="V1892" t="str">
            <v>ผบ.4114</v>
          </cell>
          <cell r="W1892">
            <v>2560</v>
          </cell>
          <cell r="X1892">
            <v>4</v>
          </cell>
          <cell r="Y1892">
            <v>7</v>
          </cell>
          <cell r="Z1892">
            <v>2560</v>
          </cell>
          <cell r="BB1892" t="str">
            <v>สืบทรัพย์</v>
          </cell>
          <cell r="BL1892" t="str">
            <v>นายเอกอัษฎาธรฐ์ สินทร์ทาภาณุกร</v>
          </cell>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ผบ.14769</v>
          </cell>
          <cell r="U1893">
            <v>2562</v>
          </cell>
          <cell r="V1893" t="str">
            <v>ผบ.2889</v>
          </cell>
          <cell r="W1893">
            <v>2563</v>
          </cell>
          <cell r="AA1893">
            <v>25</v>
          </cell>
          <cell r="AB1893">
            <v>2</v>
          </cell>
          <cell r="AC1893">
            <v>2563</v>
          </cell>
          <cell r="BB1893" t="str">
            <v>สืบทรัพย์</v>
          </cell>
          <cell r="BL1893" t="str">
            <v>นายสิทธิพร สันดวงดี</v>
          </cell>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S1894" t="str">
            <v>จังหวัดลำพูน</v>
          </cell>
          <cell r="T1894" t="str">
            <v>ผบ.1248</v>
          </cell>
          <cell r="U1894">
            <v>2563</v>
          </cell>
          <cell r="V1894" t="str">
            <v>ผบ.1915</v>
          </cell>
          <cell r="W1894">
            <v>2563</v>
          </cell>
          <cell r="X1894">
            <v>17</v>
          </cell>
          <cell r="Y1894">
            <v>8</v>
          </cell>
          <cell r="Z1894">
            <v>2563</v>
          </cell>
          <cell r="BB1894" t="str">
            <v>สืบทรัพย์</v>
          </cell>
          <cell r="BL1894" t="str">
            <v>นางสาวสาวิณี ปู่เงิน</v>
          </cell>
        </row>
        <row r="1895">
          <cell r="B1895">
            <v>2739</v>
          </cell>
          <cell r="C1895">
            <v>1890</v>
          </cell>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AA1895">
            <v>15</v>
          </cell>
          <cell r="AB1895">
            <v>5</v>
          </cell>
          <cell r="AC1895">
            <v>2566</v>
          </cell>
          <cell r="BB1895" t="str">
            <v>สืบทรัพย์</v>
          </cell>
          <cell r="BL1895" t="str">
            <v>นายรชานนท์ ทรายปัน</v>
          </cell>
        </row>
        <row r="1896">
          <cell r="B1896">
            <v>2740</v>
          </cell>
          <cell r="C1896">
            <v>1891</v>
          </cell>
          <cell r="G1896">
            <v>800085895145</v>
          </cell>
          <cell r="H1896" t="str">
            <v>นาง</v>
          </cell>
          <cell r="I1896" t="str">
            <v>มัลลิกา</v>
          </cell>
          <cell r="J1896" t="str">
            <v>วรรณ์สว่าง</v>
          </cell>
          <cell r="L1896" t="str">
            <v>เชียงใหม่</v>
          </cell>
          <cell r="M1896" t="str">
            <v>เชียงใหม่ 1</v>
          </cell>
          <cell r="N1896">
            <v>8</v>
          </cell>
          <cell r="O1896" t="str">
            <v>สินเชื่อธนาคารประชาชน</v>
          </cell>
          <cell r="Q1896">
            <v>144654.1</v>
          </cell>
          <cell r="R1896">
            <v>38129.519999999997</v>
          </cell>
          <cell r="S1896" t="str">
            <v>จังหวัดเทิง</v>
          </cell>
          <cell r="T1896" t="str">
            <v>ผบE537</v>
          </cell>
          <cell r="U1896">
            <v>2566</v>
          </cell>
          <cell r="V1896" t="str">
            <v>ผบE1172</v>
          </cell>
          <cell r="W1896">
            <v>2566</v>
          </cell>
          <cell r="AA1896">
            <v>24</v>
          </cell>
          <cell r="AB1896">
            <v>7</v>
          </cell>
          <cell r="AC1896">
            <v>2566</v>
          </cell>
          <cell r="BB1896" t="str">
            <v>สืบทรัพย์</v>
          </cell>
          <cell r="BL1896" t="str">
            <v>นางมัลลิกา วรรณ์สว่าง</v>
          </cell>
        </row>
        <row r="1897">
          <cell r="B1897">
            <v>2741</v>
          </cell>
          <cell r="C1897">
            <v>1892</v>
          </cell>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AA1897">
            <v>12</v>
          </cell>
          <cell r="AB1897">
            <v>6</v>
          </cell>
          <cell r="AC1897">
            <v>2566</v>
          </cell>
          <cell r="BB1897" t="str">
            <v>สืบทรัพย์</v>
          </cell>
          <cell r="BL1897" t="str">
            <v>นางสาวชวพรรณ วงศ์ศาลา</v>
          </cell>
        </row>
        <row r="1898">
          <cell r="B1898">
            <v>2742</v>
          </cell>
          <cell r="C1898">
            <v>1893</v>
          </cell>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AA1898">
            <v>28</v>
          </cell>
          <cell r="AB1898">
            <v>6</v>
          </cell>
          <cell r="AC1898">
            <v>2566</v>
          </cell>
          <cell r="BB1898" t="str">
            <v>สืบทรัพย์</v>
          </cell>
          <cell r="BL1898" t="str">
            <v>นางสาวสุภาภรณ์ พันหาญ</v>
          </cell>
        </row>
        <row r="1899">
          <cell r="B1899">
            <v>2743</v>
          </cell>
          <cell r="C1899">
            <v>1894</v>
          </cell>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BB1899" t="str">
            <v>สืบทรัพย์</v>
          </cell>
          <cell r="BL1899" t="str">
            <v>นางสาวพชรมณฑ์  วงศ์ศิริฉัตร</v>
          </cell>
        </row>
        <row r="1900">
          <cell r="B1900">
            <v>2744</v>
          </cell>
          <cell r="C1900">
            <v>1895</v>
          </cell>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S1900" t="str">
            <v>แขวงเชียงใหม่</v>
          </cell>
          <cell r="T1900" t="str">
            <v>ผบE5788</v>
          </cell>
          <cell r="U1900">
            <v>2567</v>
          </cell>
          <cell r="X1900">
            <v>26</v>
          </cell>
          <cell r="Y1900">
            <v>8</v>
          </cell>
          <cell r="Z1900">
            <v>2567</v>
          </cell>
          <cell r="BB1900" t="str">
            <v>สืบทรัพย์</v>
          </cell>
          <cell r="BL1900" t="str">
            <v>นายปยุต สสิทธินันท์</v>
          </cell>
        </row>
        <row r="1901">
          <cell r="B1901">
            <v>2745</v>
          </cell>
          <cell r="C1901">
            <v>1896</v>
          </cell>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AA1901">
            <v>1</v>
          </cell>
          <cell r="AB1901">
            <v>7</v>
          </cell>
          <cell r="AC1901">
            <v>2567</v>
          </cell>
          <cell r="BB1901" t="str">
            <v>สืบทรัพย์</v>
          </cell>
          <cell r="BL1901" t="str">
            <v>นายสนธยา ไชยมาลา</v>
          </cell>
        </row>
        <row r="1902">
          <cell r="B1902">
            <v>2746</v>
          </cell>
          <cell r="C1902">
            <v>1897</v>
          </cell>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BB1902" t="str">
            <v>สืบทรัพย์</v>
          </cell>
          <cell r="BL1902" t="str">
            <v>นางสาวพัชรี ศรีวิชัย</v>
          </cell>
        </row>
        <row r="1903">
          <cell r="B1903">
            <v>2747</v>
          </cell>
          <cell r="C1903">
            <v>1898</v>
          </cell>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BB1903" t="str">
            <v>สืบทรัพย์</v>
          </cell>
          <cell r="BL1903" t="str">
            <v>นายธวัชชัย   มาศยะ</v>
          </cell>
        </row>
        <row r="1904">
          <cell r="B1904">
            <v>2748</v>
          </cell>
          <cell r="C1904">
            <v>1899</v>
          </cell>
          <cell r="D1904">
            <v>11</v>
          </cell>
          <cell r="E1904">
            <v>9</v>
          </cell>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BB1904" t="str">
            <v>สืบทรัพย์</v>
          </cell>
          <cell r="BL1904" t="str">
            <v>นายธวัชชัย   พรมดวงดี</v>
          </cell>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BB1905" t="str">
            <v>ยึดทรัพย์</v>
          </cell>
          <cell r="BL1905" t="str">
            <v>นายณรงค์ศักดิ์ เหมวรรธนุบูรณ์</v>
          </cell>
        </row>
        <row r="1906">
          <cell r="B1906">
            <v>2750</v>
          </cell>
          <cell r="C1906">
            <v>1901</v>
          </cell>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S1906" t="str">
            <v>จังหวัดแม่ฮ่องสอน สาขาปาย</v>
          </cell>
          <cell r="T1906" t="str">
            <v>ผบ.72</v>
          </cell>
          <cell r="U1906">
            <v>2557</v>
          </cell>
          <cell r="V1906" t="str">
            <v>ผบ.107</v>
          </cell>
          <cell r="W1906">
            <v>2557</v>
          </cell>
          <cell r="X1906">
            <v>23</v>
          </cell>
          <cell r="Y1906">
            <v>12</v>
          </cell>
          <cell r="Z1906">
            <v>2557</v>
          </cell>
          <cell r="BL1906" t="str">
            <v>จ่าสิบเอกดำรง ศรีปุริ</v>
          </cell>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AA1907">
            <v>25</v>
          </cell>
          <cell r="AB1907">
            <v>1</v>
          </cell>
          <cell r="AC1907">
            <v>2567</v>
          </cell>
          <cell r="BL1907" t="str">
            <v>นายสมบัติ เงาทอง</v>
          </cell>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AA1908">
            <v>19</v>
          </cell>
          <cell r="AB1908">
            <v>6</v>
          </cell>
          <cell r="AC1908">
            <v>2567</v>
          </cell>
          <cell r="BL1908" t="str">
            <v>นายจันทร์ ศรีวิชัย</v>
          </cell>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BL1909" t="str">
            <v>นางสาวสมใจ เนมีแสน</v>
          </cell>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AA1910">
            <v>16</v>
          </cell>
          <cell r="AB1910">
            <v>7</v>
          </cell>
          <cell r="AC1910">
            <v>2567</v>
          </cell>
          <cell r="BL1910" t="str">
            <v>นายธณภัทร สุรินทร์</v>
          </cell>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AA1911">
            <v>20</v>
          </cell>
          <cell r="AB1911">
            <v>8</v>
          </cell>
          <cell r="AC1911">
            <v>2567</v>
          </cell>
          <cell r="BL1911" t="str">
            <v>นางศรีวรรณ รู้สาท</v>
          </cell>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L1912" t="str">
            <v>ฝาง</v>
          </cell>
          <cell r="M1912" t="str">
            <v>เชียงใหม่ 2</v>
          </cell>
          <cell r="N1912">
            <v>8</v>
          </cell>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BL1912" t="str">
            <v>นางสาวรุ่งนภา ปัญญา</v>
          </cell>
        </row>
        <row r="1913">
          <cell r="B1913">
            <v>2757</v>
          </cell>
          <cell r="C1913">
            <v>1904</v>
          </cell>
          <cell r="G1913" t="str">
            <v>800083060270,
800083060288,
800083060296</v>
          </cell>
          <cell r="H1913" t="str">
            <v>นาง</v>
          </cell>
          <cell r="I1913" t="str">
            <v>สิริลักษณ์</v>
          </cell>
          <cell r="J1913" t="str">
            <v>รพีวิมลศุภกร</v>
          </cell>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BB1913" t="str">
            <v>ยึดทรัพย์</v>
          </cell>
          <cell r="BL1913" t="str">
            <v>นางสิริลักษณ์ รพีวิมลศุภกร</v>
          </cell>
        </row>
        <row r="1914">
          <cell r="B1914">
            <v>2758</v>
          </cell>
          <cell r="C1914">
            <v>1905</v>
          </cell>
          <cell r="G1914" t="str">
            <v>800052703942,
800052703959</v>
          </cell>
          <cell r="H1914" t="str">
            <v>นาง</v>
          </cell>
          <cell r="I1914" t="str">
            <v>นิตยา</v>
          </cell>
          <cell r="J1914" t="str">
            <v>ใจแก้ว</v>
          </cell>
          <cell r="L1914" t="str">
            <v>สันกำแพง</v>
          </cell>
          <cell r="M1914" t="str">
            <v>เชียงใหม่ 3</v>
          </cell>
          <cell r="N1914">
            <v>8</v>
          </cell>
          <cell r="O1914" t="str">
            <v>เคหะ , ไทรทอง</v>
          </cell>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BL1914" t="str">
            <v>นางนิตยา ใจแก้ว</v>
          </cell>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L1915" t="str">
            <v>เชียงใหม่</v>
          </cell>
          <cell r="S1915" t="str">
            <v>จังหวัดลำพูน</v>
          </cell>
          <cell r="T1915" t="str">
            <v>ผบ.966</v>
          </cell>
          <cell r="U1915">
            <v>2560</v>
          </cell>
          <cell r="V1915" t="str">
            <v>ผบ.3082</v>
          </cell>
          <cell r="W1915">
            <v>2560</v>
          </cell>
          <cell r="AA1915">
            <v>20</v>
          </cell>
          <cell r="AB1915">
            <v>9</v>
          </cell>
          <cell r="AC1915">
            <v>2560</v>
          </cell>
          <cell r="BL1915" t="str">
            <v>นางปวีณา อาวรัตนกุล</v>
          </cell>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L1916" t="str">
            <v>ดอยสะเก็ด</v>
          </cell>
          <cell r="M1916" t="str">
            <v>เชียงใหม่ 2</v>
          </cell>
          <cell r="N1916">
            <v>8</v>
          </cell>
          <cell r="O1916" t="str">
            <v>สินเชื่อเพื่อพัฒนากลุ่มอาชีพ</v>
          </cell>
          <cell r="S1916" t="str">
            <v>แขวงเชียงใหม่</v>
          </cell>
          <cell r="T1916" t="str">
            <v>ผบE7180</v>
          </cell>
          <cell r="U1916">
            <v>2567</v>
          </cell>
          <cell r="V1916" t="str">
            <v>ผบE9280</v>
          </cell>
          <cell r="W1916">
            <v>2567</v>
          </cell>
          <cell r="X1916">
            <v>7</v>
          </cell>
          <cell r="Y1916">
            <v>10</v>
          </cell>
          <cell r="Z1916">
            <v>2567</v>
          </cell>
          <cell r="BL1916" t="str">
            <v>นายสุรินทร์   ทองสว่าง</v>
          </cell>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L1917" t="str">
            <v>สามแยกสันทราย</v>
          </cell>
          <cell r="M1917" t="str">
            <v>เชียงใหม่ 1</v>
          </cell>
          <cell r="N1917">
            <v>8</v>
          </cell>
          <cell r="O1917" t="str">
            <v>สินเชื่อธนาคารประชาชน</v>
          </cell>
          <cell r="P1917" t="str">
            <v>1.บุคคลค้ำประกัน</v>
          </cell>
          <cell r="S1917" t="str">
            <v>จังหวัดลำพูน</v>
          </cell>
          <cell r="T1917" t="str">
            <v>ผบE2185</v>
          </cell>
          <cell r="U1917">
            <v>2567</v>
          </cell>
          <cell r="V1917" t="str">
            <v>ผบE3108</v>
          </cell>
          <cell r="W1917">
            <v>2567</v>
          </cell>
          <cell r="AA1917">
            <v>5</v>
          </cell>
          <cell r="AB1917">
            <v>8</v>
          </cell>
          <cell r="AC1917">
            <v>2567</v>
          </cell>
          <cell r="BL1917" t="str">
            <v>นางสาวปทิตตา แก้วมูล</v>
          </cell>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L1918" t="str">
            <v>สามแยกสันทราย</v>
          </cell>
          <cell r="M1918" t="str">
            <v>เชียงใหม่ 1</v>
          </cell>
          <cell r="N1918">
            <v>8</v>
          </cell>
          <cell r="O1918" t="str">
            <v>ธนาคารประชาชน</v>
          </cell>
          <cell r="S1918" t="str">
            <v>แขวงเชียงใหม่</v>
          </cell>
          <cell r="T1918" t="str">
            <v>ผบE4478</v>
          </cell>
          <cell r="U1918">
            <v>2567</v>
          </cell>
          <cell r="V1918" t="str">
            <v>ผบE6523</v>
          </cell>
          <cell r="W1918">
            <v>2567</v>
          </cell>
          <cell r="AA1918">
            <v>16</v>
          </cell>
          <cell r="AB1918">
            <v>7</v>
          </cell>
          <cell r="AC1918">
            <v>2567</v>
          </cell>
          <cell r="BL1918" t="str">
            <v>นายธีรศักดิ์ ชโลทรวสุ</v>
          </cell>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S1919" t="str">
            <v>แขวงเชียงใหม่</v>
          </cell>
          <cell r="T1919" t="str">
            <v>ผบ8579</v>
          </cell>
          <cell r="U1919">
            <v>2558</v>
          </cell>
          <cell r="V1919" t="str">
            <v>ผบ9359</v>
          </cell>
          <cell r="W1919">
            <v>2558</v>
          </cell>
          <cell r="AA1919">
            <v>1</v>
          </cell>
          <cell r="AB1919">
            <v>12</v>
          </cell>
          <cell r="AC1919">
            <v>2558</v>
          </cell>
          <cell r="BL1919" t="str">
            <v>นายธนากร อุดก๋อง</v>
          </cell>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S1920" t="str">
            <v>จังหวัดฝาง</v>
          </cell>
          <cell r="T1920" t="str">
            <v>ผบ879</v>
          </cell>
          <cell r="U1920">
            <v>2558</v>
          </cell>
          <cell r="V1920" t="str">
            <v>ผบ104</v>
          </cell>
          <cell r="W1920">
            <v>2559</v>
          </cell>
          <cell r="AA1920">
            <v>29</v>
          </cell>
          <cell r="AB1920">
            <v>2</v>
          </cell>
          <cell r="AC1920">
            <v>2559</v>
          </cell>
          <cell r="BL1920" t="str">
            <v>นางสุภารัตน์  โยจินา</v>
          </cell>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ผบ882</v>
          </cell>
          <cell r="U1921">
            <v>2558</v>
          </cell>
          <cell r="V1921" t="str">
            <v>ผบ962</v>
          </cell>
          <cell r="W1921">
            <v>2558</v>
          </cell>
          <cell r="AA1921">
            <v>3</v>
          </cell>
          <cell r="AB1921">
            <v>12</v>
          </cell>
          <cell r="AC1921">
            <v>2558</v>
          </cell>
          <cell r="BL1921" t="str">
            <v>นางสุภารัตน์  โยจินา</v>
          </cell>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S1922" t="str">
            <v>จังหวัดฝาง</v>
          </cell>
          <cell r="T1922" t="str">
            <v>ผบ746</v>
          </cell>
          <cell r="U1922">
            <v>2558</v>
          </cell>
          <cell r="V1922" t="str">
            <v>ผบ972</v>
          </cell>
          <cell r="W1922">
            <v>2558</v>
          </cell>
          <cell r="X1922">
            <v>9</v>
          </cell>
          <cell r="Y1922">
            <v>12</v>
          </cell>
          <cell r="Z1922">
            <v>2558</v>
          </cell>
          <cell r="BL1922" t="str">
            <v>นายธนาธิป ทอองคำ</v>
          </cell>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S1923" t="str">
            <v>จังหวัดฝาง</v>
          </cell>
          <cell r="T1923" t="str">
            <v>ผบ754</v>
          </cell>
          <cell r="U1923">
            <v>2558</v>
          </cell>
          <cell r="V1923" t="str">
            <v>ผบ979</v>
          </cell>
          <cell r="W1923">
            <v>2558</v>
          </cell>
          <cell r="X1923">
            <v>9</v>
          </cell>
          <cell r="Y1923">
            <v>12</v>
          </cell>
          <cell r="Z1923">
            <v>2558</v>
          </cell>
          <cell r="BL1923" t="str">
            <v>นางพัฒนรัตน์ อยู่สุขศรี</v>
          </cell>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ผบ748</v>
          </cell>
          <cell r="U1924">
            <v>2558</v>
          </cell>
          <cell r="V1924" t="str">
            <v>ผบ974</v>
          </cell>
          <cell r="W1924">
            <v>2558</v>
          </cell>
          <cell r="X1924">
            <v>9</v>
          </cell>
          <cell r="Y1924">
            <v>12</v>
          </cell>
          <cell r="Z1924">
            <v>2558</v>
          </cell>
          <cell r="BL1924" t="str">
            <v>นางพัฒนรัตน์ อยู่สุขศรี</v>
          </cell>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S1925" t="str">
            <v>จังหวัดฝาง</v>
          </cell>
          <cell r="T1925" t="str">
            <v>ผบ849</v>
          </cell>
          <cell r="U1925">
            <v>2558</v>
          </cell>
          <cell r="V1925" t="str">
            <v>ผบ983</v>
          </cell>
          <cell r="W1925">
            <v>2558</v>
          </cell>
          <cell r="AA1925">
            <v>9</v>
          </cell>
          <cell r="AB1925">
            <v>12</v>
          </cell>
          <cell r="AC1925">
            <v>2558</v>
          </cell>
          <cell r="BL1925" t="str">
            <v>นายจำรูญ บัวลาแก้ว</v>
          </cell>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S1926" t="str">
            <v>แขวงเชียงใหม่</v>
          </cell>
          <cell r="T1926" t="str">
            <v>ผบ7635</v>
          </cell>
          <cell r="U1926">
            <v>2558</v>
          </cell>
          <cell r="V1926" t="str">
            <v>ผบ9733</v>
          </cell>
          <cell r="W1926">
            <v>2558</v>
          </cell>
          <cell r="AA1926">
            <v>14</v>
          </cell>
          <cell r="AB1926">
            <v>12</v>
          </cell>
          <cell r="AC1926">
            <v>2558</v>
          </cell>
          <cell r="BL1926" t="str">
            <v>นายสายนิตย์ คำปัญญา</v>
          </cell>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S1927" t="str">
            <v>แขวงเชียงใหม่</v>
          </cell>
          <cell r="T1927" t="str">
            <v>ผบ8923</v>
          </cell>
          <cell r="U1927">
            <v>2558</v>
          </cell>
          <cell r="V1927" t="str">
            <v>ผบ9778</v>
          </cell>
          <cell r="W1927">
            <v>2558</v>
          </cell>
          <cell r="AA1927">
            <v>14</v>
          </cell>
          <cell r="AB1927">
            <v>12</v>
          </cell>
          <cell r="AC1927">
            <v>2558</v>
          </cell>
          <cell r="BL1927" t="str">
            <v>นางสาวสุจิตรา  สุจารี</v>
          </cell>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S1928" t="str">
            <v>แขวงเชียงใหม่</v>
          </cell>
          <cell r="T1928" t="str">
            <v>ผบ8924</v>
          </cell>
          <cell r="U1928">
            <v>2558</v>
          </cell>
          <cell r="V1928" t="str">
            <v>ผบ9767</v>
          </cell>
          <cell r="W1928">
            <v>2558</v>
          </cell>
          <cell r="AA1928">
            <v>14</v>
          </cell>
          <cell r="AB1928">
            <v>12</v>
          </cell>
          <cell r="AC1928">
            <v>2558</v>
          </cell>
          <cell r="BL1928" t="str">
            <v>นางสาวสุพรรณี ดวงศรี</v>
          </cell>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S1929" t="str">
            <v>แขวงเชียงใหม่</v>
          </cell>
          <cell r="T1929" t="str">
            <v>ผบ7634</v>
          </cell>
          <cell r="U1929">
            <v>2558</v>
          </cell>
          <cell r="V1929" t="str">
            <v>ผบ9814</v>
          </cell>
          <cell r="W1929">
            <v>2558</v>
          </cell>
          <cell r="X1929">
            <v>15</v>
          </cell>
          <cell r="Y1929">
            <v>12</v>
          </cell>
          <cell r="Z1929">
            <v>2558</v>
          </cell>
          <cell r="BL1929" t="str">
            <v>นายกฤษณ์ เติมศรี</v>
          </cell>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S1930" t="str">
            <v>แขวงเชียงใหม่</v>
          </cell>
          <cell r="T1930" t="str">
            <v>ผบ8881</v>
          </cell>
          <cell r="U1930">
            <v>2558</v>
          </cell>
          <cell r="V1930" t="str">
            <v>ผบ10114</v>
          </cell>
          <cell r="W1930">
            <v>2558</v>
          </cell>
          <cell r="X1930">
            <v>22</v>
          </cell>
          <cell r="Y1930">
            <v>12</v>
          </cell>
          <cell r="Z1930">
            <v>2558</v>
          </cell>
          <cell r="BL1930" t="str">
            <v>นางสาวสุพิศ มณีจอม</v>
          </cell>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S1931" t="str">
            <v>แขวงเชียงใหม่</v>
          </cell>
          <cell r="T1931" t="str">
            <v>ผบ8502</v>
          </cell>
          <cell r="U1931">
            <v>2558</v>
          </cell>
          <cell r="V1931" t="str">
            <v>ผบ10182</v>
          </cell>
          <cell r="W1931">
            <v>2558</v>
          </cell>
          <cell r="AA1931">
            <v>23</v>
          </cell>
          <cell r="AB1931">
            <v>12</v>
          </cell>
          <cell r="AC1931">
            <v>2558</v>
          </cell>
          <cell r="BL1931" t="str">
            <v>นายจำนงค์ บุญรัตน์</v>
          </cell>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S1932" t="str">
            <v>แขวงเชียงใหม่</v>
          </cell>
          <cell r="T1932" t="str">
            <v>ผบ8509</v>
          </cell>
          <cell r="U1932">
            <v>2558</v>
          </cell>
          <cell r="V1932" t="str">
            <v>ผบ10173</v>
          </cell>
          <cell r="W1932">
            <v>2558</v>
          </cell>
          <cell r="AA1932">
            <v>23</v>
          </cell>
          <cell r="AB1932">
            <v>12</v>
          </cell>
          <cell r="AC1932">
            <v>2558</v>
          </cell>
          <cell r="BL1932" t="str">
            <v>นายสรายุทธ จันต๊ะดุก</v>
          </cell>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S1933" t="str">
            <v>จังหวัดฝาง</v>
          </cell>
          <cell r="T1933" t="str">
            <v>ผบ168</v>
          </cell>
          <cell r="U1933">
            <v>2558</v>
          </cell>
          <cell r="V1933" t="str">
            <v>ผบ330</v>
          </cell>
          <cell r="W1933">
            <v>2558</v>
          </cell>
          <cell r="AA1933">
            <v>13</v>
          </cell>
          <cell r="AB1933">
            <v>7</v>
          </cell>
          <cell r="AC1933">
            <v>2558</v>
          </cell>
          <cell r="BL1933" t="str">
            <v>นางสาวสุกัญญา เดชารักษา</v>
          </cell>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S1934" t="str">
            <v>จังหวัดฝาง</v>
          </cell>
          <cell r="T1934" t="str">
            <v>ผบ835</v>
          </cell>
          <cell r="U1934">
            <v>2558</v>
          </cell>
          <cell r="V1934" t="str">
            <v>ผบ966</v>
          </cell>
          <cell r="W1934">
            <v>2558</v>
          </cell>
          <cell r="AA1934">
            <v>8</v>
          </cell>
          <cell r="AB1934">
            <v>12</v>
          </cell>
          <cell r="AC1934">
            <v>2558</v>
          </cell>
          <cell r="BL1934" t="str">
            <v>นางศิริกาญจน์ ลิ้มประเสริฐ</v>
          </cell>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L1935" t="str">
            <v>บ่อสร้าง</v>
          </cell>
          <cell r="M1935" t="str">
            <v>เชียงใหม่ 3</v>
          </cell>
          <cell r="N1935">
            <v>8</v>
          </cell>
          <cell r="S1935" t="str">
            <v>แขวงเชียงใหม่</v>
          </cell>
          <cell r="T1935" t="str">
            <v>ผบ.8291</v>
          </cell>
          <cell r="U1935">
            <v>2558</v>
          </cell>
          <cell r="V1935" t="str">
            <v>ผบ.10117</v>
          </cell>
          <cell r="W1935">
            <v>2558</v>
          </cell>
          <cell r="BB1935" t="str">
            <v>คำสี่งให้วางเงิน 7/11/2567</v>
          </cell>
          <cell r="BL1935" t="str">
            <v>นายเบญจมินทร์  แสนไวยากรณ์</v>
          </cell>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S1936" t="str">
            <v>แขวงเชียงใหม่</v>
          </cell>
          <cell r="T1936" t="str">
            <v>ผบ466</v>
          </cell>
          <cell r="U1936">
            <v>2558</v>
          </cell>
          <cell r="V1936" t="str">
            <v>ผบ1607</v>
          </cell>
          <cell r="W1936">
            <v>2558</v>
          </cell>
          <cell r="AA1936">
            <v>11</v>
          </cell>
          <cell r="AB1936">
            <v>3</v>
          </cell>
          <cell r="AC1936">
            <v>2558</v>
          </cell>
          <cell r="BL1936" t="str">
            <v>นางจินดา  ไชยกเซน</v>
          </cell>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S1937" t="str">
            <v>จังหวัดเชียงราย</v>
          </cell>
          <cell r="T1937" t="str">
            <v>ผบ3979</v>
          </cell>
          <cell r="U1937">
            <v>2557</v>
          </cell>
          <cell r="V1937" t="str">
            <v>ผบ262</v>
          </cell>
          <cell r="W1937">
            <v>2558</v>
          </cell>
          <cell r="AA1937">
            <v>26</v>
          </cell>
          <cell r="AB1937">
            <v>1</v>
          </cell>
          <cell r="AC1937">
            <v>2558</v>
          </cell>
          <cell r="BL1937" t="str">
            <v>นายภูวดล เรืองรัตน์</v>
          </cell>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S1938" t="str">
            <v>แขวงเชียงใหม่</v>
          </cell>
          <cell r="T1938" t="str">
            <v>ผบ2891</v>
          </cell>
          <cell r="U1938">
            <v>2558</v>
          </cell>
          <cell r="V1938" t="str">
            <v>ผบ3566</v>
          </cell>
          <cell r="W1938">
            <v>2558</v>
          </cell>
          <cell r="AA1938">
            <v>8</v>
          </cell>
          <cell r="AB1938">
            <v>7</v>
          </cell>
          <cell r="AC1938">
            <v>2558</v>
          </cell>
          <cell r="BL1938" t="str">
            <v>นายอิทธิพงษ์  ไชยมงคล</v>
          </cell>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S1939" t="str">
            <v>แขวงเชียงดาว</v>
          </cell>
          <cell r="T1939" t="str">
            <v>ผบE23</v>
          </cell>
          <cell r="U1939">
            <v>2563</v>
          </cell>
          <cell r="V1939" t="str">
            <v>ผบE49</v>
          </cell>
          <cell r="W1939">
            <v>2563</v>
          </cell>
          <cell r="AA1939">
            <v>27</v>
          </cell>
          <cell r="AB1939">
            <v>7</v>
          </cell>
          <cell r="AC1939">
            <v>2563</v>
          </cell>
          <cell r="BL1939" t="str">
            <v>นายสมพงษ์  สุธรรม</v>
          </cell>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S1940" t="str">
            <v>จังหวัดฝาง</v>
          </cell>
          <cell r="T1940" t="str">
            <v>ผบ437</v>
          </cell>
          <cell r="U1940">
            <v>2558</v>
          </cell>
          <cell r="V1940" t="str">
            <v>ผบ968</v>
          </cell>
          <cell r="W1940">
            <v>2558</v>
          </cell>
          <cell r="X1940">
            <v>8</v>
          </cell>
          <cell r="Y1940">
            <v>12</v>
          </cell>
          <cell r="Z1940">
            <v>2558</v>
          </cell>
          <cell r="BL1940" t="str">
            <v>นางอมรรัตน์ อุทธยา</v>
          </cell>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S1941" t="str">
            <v>แขวงเชียงใหม่</v>
          </cell>
          <cell r="T1941" t="str">
            <v>ผบ8506</v>
          </cell>
          <cell r="U1941">
            <v>2558</v>
          </cell>
          <cell r="V1941" t="str">
            <v>ผบ9506</v>
          </cell>
          <cell r="W1941">
            <v>2558</v>
          </cell>
          <cell r="X1941">
            <v>3</v>
          </cell>
          <cell r="Y1941">
            <v>12</v>
          </cell>
          <cell r="Z1941">
            <v>2558</v>
          </cell>
          <cell r="BL1941" t="str">
            <v>นางสุพร  เพียรนภา</v>
          </cell>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S1942" t="str">
            <v>แขวงเชียบใหม่</v>
          </cell>
          <cell r="T1942" t="str">
            <v>ผบ13768</v>
          </cell>
          <cell r="U1942">
            <v>2562</v>
          </cell>
          <cell r="V1942" t="str">
            <v>ผบ970</v>
          </cell>
          <cell r="W1942">
            <v>2563</v>
          </cell>
          <cell r="AA1942">
            <v>27</v>
          </cell>
          <cell r="AB1942">
            <v>2</v>
          </cell>
          <cell r="AC1942">
            <v>2563</v>
          </cell>
          <cell r="BL1942" t="str">
            <v>นายนิรุจน์  รากคำ</v>
          </cell>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S1943" t="str">
            <v>จังหวัดแม่สะเรียง</v>
          </cell>
          <cell r="T1943" t="str">
            <v>ผบ.281</v>
          </cell>
          <cell r="U1943">
            <v>2558</v>
          </cell>
          <cell r="V1943" t="str">
            <v>ผบ.326</v>
          </cell>
          <cell r="W1943">
            <v>2558</v>
          </cell>
          <cell r="X1943">
            <v>2</v>
          </cell>
          <cell r="Y1943">
            <v>12</v>
          </cell>
          <cell r="Z1943">
            <v>2558</v>
          </cell>
          <cell r="BL1943" t="str">
            <v>นายจตุพล แก้วเหล่า</v>
          </cell>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L1944" t="str">
            <v>เชียงใหม่</v>
          </cell>
          <cell r="M1944" t="str">
            <v>เชียงใหม่ 1</v>
          </cell>
          <cell r="N1944">
            <v>8</v>
          </cell>
          <cell r="O1944" t="str">
            <v>สินเชื่อห้องแถว</v>
          </cell>
          <cell r="S1944" t="str">
            <v>แขวงเชียงใหม่</v>
          </cell>
          <cell r="T1944" t="str">
            <v>ผบ4466</v>
          </cell>
          <cell r="U1944">
            <v>2561</v>
          </cell>
          <cell r="V1944" t="str">
            <v>z[6045</v>
          </cell>
          <cell r="W1944">
            <v>2561</v>
          </cell>
          <cell r="AA1944">
            <v>10</v>
          </cell>
          <cell r="AB1944">
            <v>7</v>
          </cell>
          <cell r="AC1944">
            <v>2561</v>
          </cell>
          <cell r="BL1944" t="str">
            <v>นายธนพงษ์ เชื้อผู้ดี</v>
          </cell>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AA1945">
            <v>5</v>
          </cell>
          <cell r="AB1945">
            <v>8</v>
          </cell>
          <cell r="AC1945">
            <v>2567</v>
          </cell>
          <cell r="BB1945" t="str">
            <v>สืบทรัพย์</v>
          </cell>
          <cell r="BL1945" t="str">
            <v>ดาบตำรวจนพพร จิติธรรม</v>
          </cell>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AA1946">
            <v>13</v>
          </cell>
          <cell r="AB1946">
            <v>8</v>
          </cell>
          <cell r="AC1946">
            <v>2567</v>
          </cell>
          <cell r="BB1946" t="str">
            <v>สืบทรัพย์</v>
          </cell>
          <cell r="BL1946" t="str">
            <v>นายสุรศักดิ์  ยิ่งละออ</v>
          </cell>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AA1947">
            <v>16</v>
          </cell>
          <cell r="AB1947">
            <v>5</v>
          </cell>
          <cell r="AC1947">
            <v>2566</v>
          </cell>
          <cell r="BB1947" t="str">
            <v>สืบทรัพย์</v>
          </cell>
          <cell r="BL1947" t="str">
            <v>นางสาวจารุณี ตระกูลพิทักษ์กิจ</v>
          </cell>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BB1948" t="str">
            <v>สืบทรัพย์</v>
          </cell>
          <cell r="BL1948" t="str">
            <v>นางสาวกาญจนา สุวี</v>
          </cell>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BB1949" t="str">
            <v>สืบทรัพย์</v>
          </cell>
          <cell r="BL1949" t="str">
            <v>นางกรรณิการ์ กองราช</v>
          </cell>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BB1950" t="str">
            <v>สืบทรัพย์</v>
          </cell>
          <cell r="BL1950" t="str">
            <v>นายกิตติเชษฐ์ เป็งคำมูล</v>
          </cell>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AA1951">
            <v>13</v>
          </cell>
          <cell r="AB1951">
            <v>5</v>
          </cell>
          <cell r="AC1951">
            <v>2567</v>
          </cell>
          <cell r="BB1951" t="str">
            <v>สืบทรัพย์</v>
          </cell>
          <cell r="BL1951" t="str">
            <v>นายยศกร ต้อนรับ</v>
          </cell>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AA1952">
            <v>10</v>
          </cell>
          <cell r="AB1952">
            <v>6</v>
          </cell>
          <cell r="AC1952">
            <v>2567</v>
          </cell>
          <cell r="BB1952" t="str">
            <v>สืบทรัพย์</v>
          </cell>
          <cell r="BL1952" t="str">
            <v>นายสุริยัน รินไชยยา</v>
          </cell>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AA1953">
            <v>22</v>
          </cell>
          <cell r="AB1953">
            <v>1</v>
          </cell>
          <cell r="AC1953">
            <v>2567</v>
          </cell>
          <cell r="BL1953" t="str">
            <v>นางสาวภคพร ปัชนี</v>
          </cell>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AA1954">
            <v>10</v>
          </cell>
          <cell r="AB1954">
            <v>6</v>
          </cell>
          <cell r="AC1954">
            <v>2567</v>
          </cell>
          <cell r="BL1954" t="str">
            <v>นางสาวสุธิดา เมืองยม</v>
          </cell>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AA1955">
            <v>10</v>
          </cell>
          <cell r="AB1955">
            <v>6</v>
          </cell>
          <cell r="AC1955">
            <v>2567</v>
          </cell>
          <cell r="BL1955" t="str">
            <v>นางพับภา โปธิสาร</v>
          </cell>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AA1956">
            <v>12</v>
          </cell>
          <cell r="AB1956">
            <v>7</v>
          </cell>
          <cell r="AC1956">
            <v>2567</v>
          </cell>
          <cell r="BL1956" t="str">
            <v>นางสาวสุราสินี กันธา</v>
          </cell>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AA1957">
            <v>12</v>
          </cell>
          <cell r="AB1957">
            <v>7</v>
          </cell>
          <cell r="AC1957">
            <v>2567</v>
          </cell>
          <cell r="BL1957" t="str">
            <v>นางสาวสุรีย์ ปูเหล็ก</v>
          </cell>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AA1958">
            <v>10</v>
          </cell>
          <cell r="AB1958">
            <v>6</v>
          </cell>
          <cell r="AC1958">
            <v>2567</v>
          </cell>
          <cell r="BL1958" t="str">
            <v>นางเปรมสิณีย์ ทิพย์ปะละ</v>
          </cell>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BL1959" t="str">
            <v>นางสาววนาลีหรือธันยพร ทิพย์วงค์หรือพยาเรือน</v>
          </cell>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AA1960">
            <v>12</v>
          </cell>
          <cell r="AB1960">
            <v>7</v>
          </cell>
          <cell r="AC1960">
            <v>2567</v>
          </cell>
          <cell r="BB1960" t="str">
            <v>ยกเลิกสืบทรัพย์ เนื่องจากชำระหนี้ปิดบัญชี 19/12/2567</v>
          </cell>
          <cell r="BL1960" t="str">
            <v>นางสาววราภรณ์ พนันกุ</v>
          </cell>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AA1961">
            <v>5</v>
          </cell>
          <cell r="AB1961">
            <v>8</v>
          </cell>
          <cell r="AC1961">
            <v>2567</v>
          </cell>
          <cell r="BL1961" t="str">
            <v>นายพงษ์นรินทร์ คำหล้า</v>
          </cell>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AA1962">
            <v>12</v>
          </cell>
          <cell r="AB1962">
            <v>7</v>
          </cell>
          <cell r="AC1962">
            <v>2567</v>
          </cell>
          <cell r="BL1962" t="str">
            <v>นางสายเดือน สุภา</v>
          </cell>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BL1963" t="str">
            <v>นางสาวพรพรรณ แก้ววงค์</v>
          </cell>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AA1964">
            <v>5</v>
          </cell>
          <cell r="AB1964">
            <v>8</v>
          </cell>
          <cell r="AC1964">
            <v>2567</v>
          </cell>
          <cell r="BL1964" t="str">
            <v>นายศิริศักดิ์ บัญญัติ</v>
          </cell>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AA1965">
            <v>12</v>
          </cell>
          <cell r="AB1965">
            <v>7</v>
          </cell>
          <cell r="AC1965">
            <v>2567</v>
          </cell>
          <cell r="BL1965" t="str">
            <v>นายธนิศร์ แดงสกุล</v>
          </cell>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AA1966">
            <v>12</v>
          </cell>
          <cell r="AB1966">
            <v>7</v>
          </cell>
          <cell r="AC1966">
            <v>2567</v>
          </cell>
          <cell r="BL1966" t="str">
            <v>นางสาวอัจฉรา ตาแก้ว</v>
          </cell>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AA1967">
            <v>2</v>
          </cell>
          <cell r="AB1967">
            <v>8</v>
          </cell>
          <cell r="AC1967">
            <v>2567</v>
          </cell>
          <cell r="BL1967" t="str">
            <v>นายธานินทร์ โอฬารกิจเรืองชัย</v>
          </cell>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AA1968">
            <v>5</v>
          </cell>
          <cell r="AB1968">
            <v>8</v>
          </cell>
          <cell r="AC1968">
            <v>2567</v>
          </cell>
          <cell r="BL1968" t="str">
            <v>นายสุริยนต์ ดีพร้อม</v>
          </cell>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S1969" t="str">
            <v>จังหวัดฝาง</v>
          </cell>
          <cell r="T1969" t="str">
            <v>ผบE501</v>
          </cell>
          <cell r="U1969">
            <v>2563</v>
          </cell>
          <cell r="V1969" t="str">
            <v>ผบE118</v>
          </cell>
          <cell r="W1969">
            <v>2564</v>
          </cell>
          <cell r="AA1969">
            <v>10</v>
          </cell>
          <cell r="AB1969">
            <v>3</v>
          </cell>
          <cell r="AC1969">
            <v>2564</v>
          </cell>
          <cell r="BL1969" t="str">
            <v>นางขวัญจิตร รินวงศ์</v>
          </cell>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L1970" t="str">
            <v>สันทราย</v>
          </cell>
          <cell r="M1970" t="str">
            <v>เชียงใหม่ 2</v>
          </cell>
          <cell r="N1970">
            <v>8</v>
          </cell>
          <cell r="O1970" t="str">
            <v>สินเชื่อธนาคารประชาชน</v>
          </cell>
          <cell r="P1970" t="str">
            <v>1.บุคคลค้ำประกัน</v>
          </cell>
          <cell r="S1970" t="str">
            <v>แขวงเชียงใหม่</v>
          </cell>
          <cell r="T1970" t="str">
            <v>ผบE6240</v>
          </cell>
          <cell r="U1970">
            <v>2565</v>
          </cell>
          <cell r="V1970" t="str">
            <v>ผบE1701</v>
          </cell>
          <cell r="W1970">
            <v>2566</v>
          </cell>
          <cell r="X1970">
            <v>7</v>
          </cell>
          <cell r="Y1970">
            <v>3</v>
          </cell>
          <cell r="Z1970">
            <v>2566</v>
          </cell>
          <cell r="BL1970" t="str">
            <v>นางสาวพรภัครัส   นาระทะ</v>
          </cell>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L1971" t="str">
            <v>มีโชค พลาซ่า</v>
          </cell>
          <cell r="M1971" t="str">
            <v>เชียงใหม่ 2</v>
          </cell>
          <cell r="N1971">
            <v>8</v>
          </cell>
          <cell r="O1971" t="str">
            <v>สินเชื่อธนาคารประชาชน</v>
          </cell>
          <cell r="P1971" t="str">
            <v>1.บุคคลค้ำประกัน</v>
          </cell>
          <cell r="S1971" t="str">
            <v>แขวงเชียงใหม่</v>
          </cell>
          <cell r="T1971" t="str">
            <v>ผบE1444</v>
          </cell>
          <cell r="U1971">
            <v>2566</v>
          </cell>
          <cell r="V1971" t="str">
            <v>ผบE3243</v>
          </cell>
          <cell r="W1971">
            <v>2566</v>
          </cell>
          <cell r="X1971">
            <v>16</v>
          </cell>
          <cell r="Y1971">
            <v>5</v>
          </cell>
          <cell r="Z1971">
            <v>2566</v>
          </cell>
          <cell r="BL1971" t="str">
            <v>นางสาวเพ็ญพรรณ ฤทธิ์ฤาชัย</v>
          </cell>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L1972" t="str">
            <v xml:space="preserve">แม่แตง </v>
          </cell>
          <cell r="M1972" t="str">
            <v>เชียงใหม่ 2</v>
          </cell>
          <cell r="N1972">
            <v>8</v>
          </cell>
          <cell r="O1972" t="str">
            <v>สินเชื่อธนาคารประชาชน</v>
          </cell>
          <cell r="P1972" t="str">
            <v>1.บุคคลค้ำประกัน</v>
          </cell>
          <cell r="S1972" t="str">
            <v>แขวงเชียงดาว</v>
          </cell>
          <cell r="T1972" t="str">
            <v>ผบE141</v>
          </cell>
          <cell r="U1972">
            <v>2566</v>
          </cell>
          <cell r="V1972" t="str">
            <v>ผบE2957</v>
          </cell>
          <cell r="W1972">
            <v>2566</v>
          </cell>
          <cell r="X1972">
            <v>3</v>
          </cell>
          <cell r="Y1972">
            <v>5</v>
          </cell>
          <cell r="Z1972">
            <v>2566</v>
          </cell>
          <cell r="BL1972" t="str">
            <v>นายจีระพันธ์  คันธวรรณ</v>
          </cell>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L1973" t="str">
            <v>แม่แตง</v>
          </cell>
          <cell r="M1973" t="str">
            <v>เชียงใหม่ 2</v>
          </cell>
          <cell r="N1973">
            <v>8</v>
          </cell>
          <cell r="O1973" t="str">
            <v>สินเชื่อธนาคารประชาชน</v>
          </cell>
          <cell r="P1973" t="str">
            <v>1.บุคคลค้ำประกัน</v>
          </cell>
          <cell r="S1973" t="str">
            <v>แขวงเชียงดาว</v>
          </cell>
          <cell r="T1973" t="str">
            <v>ผบE142</v>
          </cell>
          <cell r="U1973">
            <v>2566</v>
          </cell>
          <cell r="V1973" t="str">
            <v>ผบE263</v>
          </cell>
          <cell r="W1973">
            <v>2566</v>
          </cell>
          <cell r="AA1973">
            <v>20</v>
          </cell>
          <cell r="AB1973">
            <v>4</v>
          </cell>
          <cell r="AC1973">
            <v>2566</v>
          </cell>
          <cell r="BL1973" t="str">
            <v>นายนิรุต  สันคำ</v>
          </cell>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L1974" t="str">
            <v>มีโชค พลาซ่า</v>
          </cell>
          <cell r="M1974" t="str">
            <v>เชียงใหม่ 2</v>
          </cell>
          <cell r="N1974">
            <v>8</v>
          </cell>
          <cell r="O1974" t="str">
            <v>สินเชื่อธนาคารประชาชน</v>
          </cell>
          <cell r="P1974" t="str">
            <v>1.บุคคลค้ำประกัน</v>
          </cell>
          <cell r="S1974" t="str">
            <v>แขวงเชียงดาว</v>
          </cell>
          <cell r="T1974" t="str">
            <v>ผบE465</v>
          </cell>
          <cell r="U1974">
            <v>2566</v>
          </cell>
          <cell r="V1974" t="str">
            <v>ผบE578</v>
          </cell>
          <cell r="W1974">
            <v>2566</v>
          </cell>
          <cell r="X1974">
            <v>4</v>
          </cell>
          <cell r="Y1974">
            <v>7</v>
          </cell>
          <cell r="Z1974">
            <v>2566</v>
          </cell>
          <cell r="BL1974" t="str">
            <v>นายสิทธิโชค ดาราวงษ์</v>
          </cell>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AA1975">
            <v>1</v>
          </cell>
          <cell r="AB1975">
            <v>8</v>
          </cell>
          <cell r="AC1975">
            <v>2565</v>
          </cell>
          <cell r="BL1975" t="str">
            <v>นายธนพล มีบุญ</v>
          </cell>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AA1976">
            <v>25</v>
          </cell>
          <cell r="AB1976">
            <v>10</v>
          </cell>
          <cell r="AC1976">
            <v>2565</v>
          </cell>
          <cell r="BL1976" t="str">
            <v>นายอนุวัฒน์ เดชคุณมาก</v>
          </cell>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S1977" t="str">
            <v>จังหวัดเชียงใหม่</v>
          </cell>
          <cell r="T1977" t="str">
            <v>ผบE671</v>
          </cell>
          <cell r="U1977">
            <v>2567</v>
          </cell>
          <cell r="V1977" t="str">
            <v>ผบE1392</v>
          </cell>
          <cell r="W1977">
            <v>2567</v>
          </cell>
          <cell r="X1977">
            <v>24</v>
          </cell>
          <cell r="Y1977">
            <v>6</v>
          </cell>
          <cell r="Z1977">
            <v>2567</v>
          </cell>
          <cell r="BL1977" t="str">
            <v>พันจ่าอากาศเอกสันติชัย ปัญญาทอง</v>
          </cell>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S1978" t="str">
            <v>จังหวัดลำพูน</v>
          </cell>
          <cell r="T1978" t="str">
            <v>ผบE1803</v>
          </cell>
          <cell r="U1978">
            <v>2567</v>
          </cell>
          <cell r="V1978" t="str">
            <v>ผบE3465</v>
          </cell>
          <cell r="W1978">
            <v>2567</v>
          </cell>
          <cell r="X1978">
            <v>2</v>
          </cell>
          <cell r="Y1978">
            <v>9</v>
          </cell>
          <cell r="Z1978">
            <v>2567</v>
          </cell>
          <cell r="BL1978" t="str">
            <v>นางศรีมร มหาวัน</v>
          </cell>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S1979" t="str">
            <v>แขวงเชียงดาว</v>
          </cell>
          <cell r="T1979" t="str">
            <v>ผบE324</v>
          </cell>
          <cell r="U1979">
            <v>2567</v>
          </cell>
          <cell r="V1979" t="str">
            <v>ผบE567</v>
          </cell>
          <cell r="W1979">
            <v>2567</v>
          </cell>
          <cell r="X1979">
            <v>18</v>
          </cell>
          <cell r="Y1979">
            <v>6</v>
          </cell>
          <cell r="Z1979">
            <v>2567</v>
          </cell>
          <cell r="BL1979" t="str">
            <v>นางสาวขวัญฤทัย จันตาคำ</v>
          </cell>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S1980" t="str">
            <v>จังหวัดเชียงใหม่</v>
          </cell>
          <cell r="T1980" t="str">
            <v>ผบE1506</v>
          </cell>
          <cell r="U1980">
            <v>2567</v>
          </cell>
          <cell r="V1980" t="str">
            <v>ผบE1848</v>
          </cell>
          <cell r="W1980">
            <v>2567</v>
          </cell>
          <cell r="BL1980" t="str">
            <v>นายยงยุทธ อินตา</v>
          </cell>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S1981" t="str">
            <v>แขวงลำปาง</v>
          </cell>
          <cell r="T1981" t="str">
            <v>ผบE3081</v>
          </cell>
          <cell r="U1981">
            <v>2565</v>
          </cell>
          <cell r="V1981" t="str">
            <v>ผบE3550</v>
          </cell>
          <cell r="W1981">
            <v>2565</v>
          </cell>
          <cell r="X1981">
            <v>11</v>
          </cell>
          <cell r="Y1981">
            <v>10</v>
          </cell>
          <cell r="Z1981">
            <v>2565</v>
          </cell>
          <cell r="BL1981" t="str">
            <v>นายภัทรพงศ์ จิตราทร</v>
          </cell>
        </row>
        <row r="1982">
          <cell r="B1982">
            <v>2826</v>
          </cell>
          <cell r="C1982">
            <v>1973</v>
          </cell>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AA1982">
            <v>22</v>
          </cell>
          <cell r="AB1982">
            <v>5</v>
          </cell>
          <cell r="AC1982">
            <v>2566</v>
          </cell>
          <cell r="BL1982" t="str">
            <v>นายธวุฒิ จอมแปง</v>
          </cell>
        </row>
        <row r="1983">
          <cell r="B1983">
            <v>2827</v>
          </cell>
          <cell r="C1983">
            <v>1974</v>
          </cell>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AA1983">
            <v>12</v>
          </cell>
          <cell r="AB1983">
            <v>6</v>
          </cell>
          <cell r="AC1983">
            <v>2566</v>
          </cell>
          <cell r="BL1983" t="str">
            <v>นายชัยณรงค์ เมืองมา</v>
          </cell>
        </row>
        <row r="1984">
          <cell r="B1984">
            <v>2828</v>
          </cell>
          <cell r="C1984">
            <v>1975</v>
          </cell>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AA1984">
            <v>27</v>
          </cell>
          <cell r="AB1984">
            <v>2</v>
          </cell>
          <cell r="AC1984">
            <v>2566</v>
          </cell>
          <cell r="BL1984" t="str">
            <v>นางสาวสมจิตร อาจแก้ว</v>
          </cell>
        </row>
        <row r="1985">
          <cell r="B1985">
            <v>2829</v>
          </cell>
          <cell r="C1985">
            <v>1976</v>
          </cell>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AA1985">
            <v>13</v>
          </cell>
          <cell r="AB1985">
            <v>6</v>
          </cell>
          <cell r="AC1985">
            <v>2566</v>
          </cell>
          <cell r="BL1985" t="str">
            <v>นางสาวลินดา  ดวงไฟ</v>
          </cell>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S1986" t="str">
            <v>แขวงเชียงใหม่</v>
          </cell>
          <cell r="T1986" t="str">
            <v>ผบE8157</v>
          </cell>
          <cell r="U1986">
            <v>2567</v>
          </cell>
          <cell r="V1986" t="str">
            <v>ผบE10265</v>
          </cell>
          <cell r="W1986">
            <v>2567</v>
          </cell>
          <cell r="X1986">
            <v>5</v>
          </cell>
          <cell r="Y1986">
            <v>11</v>
          </cell>
          <cell r="Z1986">
            <v>2567</v>
          </cell>
          <cell r="BL1986" t="str">
            <v>นายสวาท  หลักมั่น</v>
          </cell>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S1987" t="str">
            <v>แขวงเชียงใหม่</v>
          </cell>
          <cell r="T1987" t="str">
            <v>ผบ.2556</v>
          </cell>
          <cell r="U1987">
            <v>2563</v>
          </cell>
          <cell r="V1987" t="str">
            <v>ผบ.5019</v>
          </cell>
          <cell r="W1987">
            <v>2563</v>
          </cell>
          <cell r="AA1987">
            <v>14</v>
          </cell>
          <cell r="AB1987">
            <v>7</v>
          </cell>
          <cell r="AC1987">
            <v>2563</v>
          </cell>
          <cell r="BL1987" t="str">
            <v>นางแสงจันทร์ สิงห์ทอน</v>
          </cell>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BB1988" t="str">
            <v>ยึดทรัพย์</v>
          </cell>
          <cell r="BL1988" t="str">
            <v>นายยุทธการ แซ่ลิ้ว</v>
          </cell>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BL1989" t="str">
            <v>นายธณวรรธณ์ อุดมเกษตรคีรี</v>
          </cell>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BL1990" t="str">
            <v>นางญาณิศา อินทะจักร์หรือเชษฐ์สุธี</v>
          </cell>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AA1991">
            <v>17</v>
          </cell>
          <cell r="AB1991">
            <v>7</v>
          </cell>
          <cell r="AC1991">
            <v>2566</v>
          </cell>
          <cell r="BL1991" t="str">
            <v>นายสิระพงษ์ ชัยชนะโรจน์</v>
          </cell>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BL1992" t="str">
            <v>นางสาวภาณุมาศ ทิศดอนตอง</v>
          </cell>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BL1993" t="str">
            <v>นางสุวิมล คันธวังอินทร์</v>
          </cell>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BL1994" t="str">
            <v>นายจิตริน สุนทรศิลป์</v>
          </cell>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BL1995" t="str">
            <v>นายเกษม แก้วแกมคำ</v>
          </cell>
        </row>
        <row r="1996">
          <cell r="B1996">
            <v>2840</v>
          </cell>
          <cell r="C1996">
            <v>1985</v>
          </cell>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S1996" t="str">
            <v>แขวงเชียงใหม่</v>
          </cell>
          <cell r="T1996" t="str">
            <v>ผบE1025</v>
          </cell>
          <cell r="U1996">
            <v>2563</v>
          </cell>
          <cell r="V1996" t="str">
            <v>ผบE1282</v>
          </cell>
          <cell r="W1996">
            <v>2563</v>
          </cell>
          <cell r="AA1996">
            <v>28</v>
          </cell>
          <cell r="AB1996">
            <v>9</v>
          </cell>
          <cell r="AC1996">
            <v>2563</v>
          </cell>
          <cell r="BL1996" t="str">
            <v>นางสาวจิรประภา สมมิตร์</v>
          </cell>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S1997" t="str">
            <v>จังหวัดลำพูน</v>
          </cell>
          <cell r="T1997" t="str">
            <v>ผบ.364</v>
          </cell>
          <cell r="U1997">
            <v>2567</v>
          </cell>
          <cell r="V1997" t="str">
            <v>ผบ.453</v>
          </cell>
          <cell r="W1997">
            <v>2567</v>
          </cell>
          <cell r="X1997">
            <v>9</v>
          </cell>
          <cell r="Y1997">
            <v>12</v>
          </cell>
          <cell r="Z1997">
            <v>2567</v>
          </cell>
          <cell r="BL1997" t="str">
            <v>พ.อ.อ.ขจรศักดิ์ เพ็งชะตา</v>
          </cell>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L1998" t="str">
            <v>อมก๋อย</v>
          </cell>
          <cell r="M1998" t="str">
            <v>เชียงใหม่ 3</v>
          </cell>
          <cell r="N1998">
            <v>8</v>
          </cell>
          <cell r="P1998" t="str">
            <v>1.บุคคลค้ำประกัน</v>
          </cell>
          <cell r="S1998" t="str">
            <v>จังหวัดเชียงใหม่</v>
          </cell>
          <cell r="T1998" t="str">
            <v>ผบ.1424</v>
          </cell>
          <cell r="U1998">
            <v>2555</v>
          </cell>
          <cell r="V1998" t="str">
            <v>ผบ.1540</v>
          </cell>
          <cell r="W1998">
            <v>2555</v>
          </cell>
          <cell r="BB1998" t="str">
            <v>คำสั่งวางเงิน 20/2/2568</v>
          </cell>
          <cell r="BL1998" t="str">
            <v>นายอำนวย หารหม่อง</v>
          </cell>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AA1999">
            <v>8</v>
          </cell>
          <cell r="AB1999">
            <v>3</v>
          </cell>
          <cell r="AC1999">
            <v>2564</v>
          </cell>
          <cell r="BB1999" t="str">
            <v>คำสั่งสืบทรัพย์ 3/3/2568</v>
          </cell>
          <cell r="BL1999" t="str">
            <v>นายสุรศักดิ์ ศรีคำมา</v>
          </cell>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AA2000">
            <v>22</v>
          </cell>
          <cell r="AB2000">
            <v>9</v>
          </cell>
          <cell r="AC2000">
            <v>2563</v>
          </cell>
          <cell r="BB2000" t="str">
            <v>คำสั่งสืบทรัพย์ 3/3/2568</v>
          </cell>
          <cell r="BL2000" t="str">
            <v>นางสาวสุภายุนี นวลยานัส</v>
          </cell>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AA2001">
            <v>7</v>
          </cell>
          <cell r="AB2001">
            <v>11</v>
          </cell>
          <cell r="AC2001">
            <v>2559</v>
          </cell>
          <cell r="BB2001" t="str">
            <v>คำสั่งสืบทรัพย์ 3/3/2568</v>
          </cell>
          <cell r="BL2001" t="str">
            <v>นางสาวศิณีพร  มาแจ่ม</v>
          </cell>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BL2002" t="str">
            <v>นางกานต์พิชชา    นาคเสน</v>
          </cell>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BB2003" t="str">
            <v>คำสั่งยึดทรัพย์ 4/3/2568</v>
          </cell>
          <cell r="BL2003" t="str">
            <v>นายอินชัย ตาจ้อย</v>
          </cell>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S2004" t="str">
            <v>จังหวัดเชียงใหม่</v>
          </cell>
          <cell r="T2004" t="str">
            <v>ผบ.2946</v>
          </cell>
          <cell r="U2004">
            <v>2559</v>
          </cell>
          <cell r="V2004" t="str">
            <v>ผบ.502</v>
          </cell>
          <cell r="W2004">
            <v>2560</v>
          </cell>
          <cell r="AA2004">
            <v>20</v>
          </cell>
          <cell r="AB2004">
            <v>3</v>
          </cell>
          <cell r="AC2004">
            <v>2560</v>
          </cell>
          <cell r="BB2004" t="str">
            <v>คำสั่งยึดทรัพย์ 12/3/2568</v>
          </cell>
          <cell r="BL2004" t="str">
            <v>นางสาวสมพร มูลเฟย</v>
          </cell>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AA2005">
            <v>23</v>
          </cell>
          <cell r="AB2005">
            <v>6</v>
          </cell>
          <cell r="AC2005">
            <v>2562</v>
          </cell>
          <cell r="BB2005" t="str">
            <v xml:space="preserve">คำสั่งสืบทรัพย์ 10/3/2568 </v>
          </cell>
          <cell r="BL2005" t="str">
            <v>นางจันทรา คงรำคาญ</v>
          </cell>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BB2006" t="str">
            <v xml:space="preserve">คำสั่งสืบทรัพย์ 10/3/2568 </v>
          </cell>
          <cell r="BL2006" t="str">
            <v>นางสาวธัญวรัตน์  อ้วนใจยะ</v>
          </cell>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AA2007">
            <v>8</v>
          </cell>
          <cell r="AB2007">
            <v>9</v>
          </cell>
          <cell r="AC2007">
            <v>2558</v>
          </cell>
          <cell r="BB2007" t="str">
            <v xml:space="preserve">คำสั่งสืบทรัพย์ 10/3/2568 </v>
          </cell>
          <cell r="BL2007" t="str">
            <v>นางสาวชนัญชิดา ทานุ</v>
          </cell>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AA2008">
            <v>2</v>
          </cell>
          <cell r="AB2008">
            <v>6</v>
          </cell>
          <cell r="AC2008">
            <v>2563</v>
          </cell>
          <cell r="BB2008" t="str">
            <v xml:space="preserve">คำสั่งสืบทรัพย์ 10/3/2568 </v>
          </cell>
          <cell r="BL2008" t="str">
            <v>นางสาวอัมพิกา อ้ายหลาน</v>
          </cell>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BB2009" t="str">
            <v xml:space="preserve">คำสั่งสืบทรัพย์ 10/3/2568 </v>
          </cell>
          <cell r="BL2009" t="str">
            <v>นายธนุวัต งามลำใย</v>
          </cell>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S2010" t="str">
            <v>จังหวัดเชียงใหม่</v>
          </cell>
          <cell r="T2010" t="str">
            <v>ผบ1088</v>
          </cell>
          <cell r="U2010">
            <v>2559</v>
          </cell>
          <cell r="V2010" t="str">
            <v>ผบ2194</v>
          </cell>
          <cell r="W2010">
            <v>2559</v>
          </cell>
          <cell r="AA2010">
            <v>21</v>
          </cell>
          <cell r="AB2010">
            <v>9</v>
          </cell>
          <cell r="AC2010">
            <v>2559</v>
          </cell>
          <cell r="BB2010" t="str">
            <v xml:space="preserve">คำสั่งสืบทรัพย์ 10/3/2568 </v>
          </cell>
          <cell r="BL2010" t="str">
            <v>นายธงชัย มีชัย</v>
          </cell>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BB2011" t="str">
            <v xml:space="preserve">คำสั่งสืบทรัพย์ 10/3/2568 </v>
          </cell>
          <cell r="BL2011" t="str">
            <v>นายณัฐวุฒิ  พรมมา</v>
          </cell>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AA2012">
            <v>2</v>
          </cell>
          <cell r="AB2012">
            <v>6</v>
          </cell>
          <cell r="AC2012">
            <v>2562</v>
          </cell>
          <cell r="BB2012" t="str">
            <v xml:space="preserve">คำสั่งสืบทรัพย์ 10/3/2568 </v>
          </cell>
          <cell r="BL2012" t="str">
            <v>นายพงษ์พันธ์ หรือสุกฤษ บุญเป็ง</v>
          </cell>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AA2013">
            <v>15</v>
          </cell>
          <cell r="AB2013">
            <v>6</v>
          </cell>
          <cell r="AC2013">
            <v>2562</v>
          </cell>
          <cell r="BB2013" t="str">
            <v xml:space="preserve">คำสั่งสืบทรัพย์ 10/3/2568 </v>
          </cell>
          <cell r="BL2013" t="str">
            <v>ดาบตำรวจอุดม จันทร์กาวี</v>
          </cell>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BB2014" t="str">
            <v>คำสั่งสืบทรัพย์ 10/3/2569</v>
          </cell>
          <cell r="BL2014" t="str">
            <v>นายพัฒนา อ่อนในชาติ</v>
          </cell>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S2015" t="str">
            <v>แขวงเชียงใหม่</v>
          </cell>
          <cell r="T2015" t="str">
            <v>ผบE10349</v>
          </cell>
          <cell r="U2015">
            <v>2567</v>
          </cell>
          <cell r="V2015" t="str">
            <v>ผบE547</v>
          </cell>
          <cell r="W2015">
            <v>2568</v>
          </cell>
          <cell r="X2015">
            <v>20</v>
          </cell>
          <cell r="Y2015">
            <v>1</v>
          </cell>
          <cell r="Z2015">
            <v>2568</v>
          </cell>
          <cell r="BB2015" t="str">
            <v>คำสั่งสืบทรัพย์ 10/3/2570</v>
          </cell>
          <cell r="BL2015" t="str">
            <v>นางสาวนีรญา โถดี</v>
          </cell>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L2016" t="str">
            <v>ไชยปราการ</v>
          </cell>
          <cell r="M2016" t="str">
            <v>เชียงใหม่ 2</v>
          </cell>
          <cell r="N2016">
            <v>8</v>
          </cell>
          <cell r="O2016" t="str">
            <v>สินเชื่อธนาคารประชาชน</v>
          </cell>
          <cell r="P2016" t="str">
            <v>1.บุคคลค้ำประกัน</v>
          </cell>
          <cell r="S2016" t="str">
            <v>จังหวัดฝาง</v>
          </cell>
          <cell r="T2016" t="str">
            <v>ผบE624</v>
          </cell>
          <cell r="U2016">
            <v>2567</v>
          </cell>
          <cell r="V2016" t="str">
            <v>ผบE801</v>
          </cell>
          <cell r="W2016">
            <v>2567</v>
          </cell>
          <cell r="AA2016">
            <v>9</v>
          </cell>
          <cell r="AB2016">
            <v>7</v>
          </cell>
          <cell r="AC2016">
            <v>2567</v>
          </cell>
          <cell r="BB2016" t="str">
            <v>คำสั่งสืบทรัพย์ 10/3/2571</v>
          </cell>
          <cell r="BL2016" t="str">
            <v>นางสาวนริศรา พรมกาศ</v>
          </cell>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S2017" t="str">
            <v>แขวงเชียงใหม่</v>
          </cell>
          <cell r="T2017" t="str">
            <v>ผบE636</v>
          </cell>
          <cell r="U2017">
            <v>2568</v>
          </cell>
          <cell r="V2017" t="str">
            <v>ผบE2631</v>
          </cell>
          <cell r="W2017">
            <v>2568</v>
          </cell>
          <cell r="AA2017">
            <v>7</v>
          </cell>
          <cell r="AB2017">
            <v>3</v>
          </cell>
          <cell r="AC2017">
            <v>2568</v>
          </cell>
          <cell r="BB2017" t="str">
            <v>คำสั่งสืบทรัพย์ 24/3/2571</v>
          </cell>
          <cell r="BL2017" t="str">
            <v>นางสาวจันทร์จิรา นางเมาะ</v>
          </cell>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S2018" t="str">
            <v>แขวงเชียงใหม่</v>
          </cell>
          <cell r="T2018" t="str">
            <v>ผบE612</v>
          </cell>
          <cell r="U2018">
            <v>2568</v>
          </cell>
          <cell r="V2018" t="str">
            <v>ผบE2590</v>
          </cell>
          <cell r="W2018">
            <v>2568</v>
          </cell>
          <cell r="AA2018">
            <v>7</v>
          </cell>
          <cell r="AB2018">
            <v>3</v>
          </cell>
          <cell r="AC2018">
            <v>2568</v>
          </cell>
          <cell r="BB2018" t="str">
            <v>คำสั่งสืบทรัพย์ 24/3/2572</v>
          </cell>
          <cell r="BL2018" t="str">
            <v>นายนพดล ก้อนแก้ว</v>
          </cell>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S2019" t="str">
            <v>แขวงเชียงใหม่</v>
          </cell>
          <cell r="T2019" t="str">
            <v>ผบE613</v>
          </cell>
          <cell r="U2019">
            <v>2568</v>
          </cell>
          <cell r="V2019" t="str">
            <v>ผบE2591</v>
          </cell>
          <cell r="W2019">
            <v>2568</v>
          </cell>
          <cell r="AA2019">
            <v>7</v>
          </cell>
          <cell r="AB2019">
            <v>3</v>
          </cell>
          <cell r="AC2019">
            <v>2568</v>
          </cell>
          <cell r="BB2019" t="str">
            <v>คำสั่งสืบทรัพย์ 24/3/2573</v>
          </cell>
          <cell r="BL2019" t="str">
            <v>นางสาวภูณิชา โพธิมา</v>
          </cell>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S2020" t="str">
            <v>แขวงเชียงใหม่</v>
          </cell>
          <cell r="T2020" t="str">
            <v>ผบE8158</v>
          </cell>
          <cell r="U2020">
            <v>2567</v>
          </cell>
          <cell r="V2020" t="str">
            <v>ผบE41</v>
          </cell>
          <cell r="W2020">
            <v>2568</v>
          </cell>
          <cell r="X2020">
            <v>13</v>
          </cell>
          <cell r="Y2020">
            <v>1</v>
          </cell>
          <cell r="Z2020">
            <v>2568</v>
          </cell>
          <cell r="BB2020" t="str">
            <v>คำสั่งสืบทรัพย์ 4/4/2568</v>
          </cell>
          <cell r="BL2020" t="str">
            <v>นายสมบัติ วิริยา</v>
          </cell>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AA2021">
            <v>20</v>
          </cell>
          <cell r="AB2021">
            <v>8</v>
          </cell>
          <cell r="AC2021">
            <v>2567</v>
          </cell>
          <cell r="BB2021" t="str">
            <v>คำสั่งสืบทรัพย์ 22/4/2569</v>
          </cell>
          <cell r="BL2021" t="str">
            <v>นางสาวธภัสษร  คำยอย</v>
          </cell>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AA2022">
            <v>11</v>
          </cell>
          <cell r="AB2022">
            <v>12</v>
          </cell>
          <cell r="AC2022">
            <v>2567</v>
          </cell>
          <cell r="BB2022" t="str">
            <v>คำสั่งสืบทรัพย์ 17/4/2568</v>
          </cell>
          <cell r="BL2022" t="str">
            <v>นายคำจันทร์ อ้ายปัน</v>
          </cell>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AA2023">
            <v>27</v>
          </cell>
          <cell r="AB2023">
            <v>1</v>
          </cell>
          <cell r="AC2023">
            <v>2568</v>
          </cell>
          <cell r="BB2023" t="str">
            <v>คำสั่งสืบทรัพย์ 17/4/2568</v>
          </cell>
          <cell r="BL2023" t="str">
            <v>นายวิฑูรย์ จาบทอง</v>
          </cell>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AA2024">
            <v>26</v>
          </cell>
          <cell r="AB2024">
            <v>2</v>
          </cell>
          <cell r="AC2024">
            <v>2568</v>
          </cell>
          <cell r="BB2024" t="str">
            <v>คำสั่งสืบทรัพย์ 17/4/2568</v>
          </cell>
          <cell r="BL2024" t="str">
            <v>นางสุคำ ชมภูจี๋</v>
          </cell>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AA2025">
            <v>13</v>
          </cell>
          <cell r="AB2025">
            <v>8</v>
          </cell>
          <cell r="AC2025">
            <v>2567</v>
          </cell>
          <cell r="BB2025" t="str">
            <v>คำสั่งสืบทรัพย์ 17/4/2568</v>
          </cell>
          <cell r="BL2025" t="str">
            <v>นางจันทร์นวล ใจประสิทธิ์</v>
          </cell>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AA2026">
            <v>16</v>
          </cell>
          <cell r="AB2026">
            <v>12</v>
          </cell>
          <cell r="AC2026">
            <v>2567</v>
          </cell>
          <cell r="BB2026" t="str">
            <v>คำสั่งสืบทรัพย์ 17/4/2568</v>
          </cell>
          <cell r="BL2026" t="str">
            <v>นายอุดม กาสี</v>
          </cell>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AA2027">
            <v>13</v>
          </cell>
          <cell r="AB2027">
            <v>1</v>
          </cell>
          <cell r="AC2027">
            <v>2568</v>
          </cell>
          <cell r="BB2027" t="str">
            <v>คำสั่งสืบทรัพย์ 17/4/2568</v>
          </cell>
          <cell r="BL2027" t="str">
            <v>นายสุกิจ เป็งปันนา</v>
          </cell>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BB2028" t="str">
            <v>คำสั่งสืบทรัพย์ 17/4/2568</v>
          </cell>
          <cell r="BL2028" t="str">
            <v>นางสาวพิชญธิดา   ตาคำ</v>
          </cell>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AA2029">
            <v>26</v>
          </cell>
          <cell r="AB2029">
            <v>11</v>
          </cell>
          <cell r="AC2029">
            <v>2567</v>
          </cell>
          <cell r="BB2029" t="str">
            <v>คำสั่งสืบทรัพย์ 17/4/2568</v>
          </cell>
          <cell r="BL2029" t="str">
            <v>นางสุพัตรา แสนกล้า</v>
          </cell>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AA2030">
            <v>13</v>
          </cell>
          <cell r="AB2030">
            <v>1</v>
          </cell>
          <cell r="AC2030">
            <v>2568</v>
          </cell>
          <cell r="BB2030" t="str">
            <v>คำสั่งสืบทรัพย์ 17/4/2568</v>
          </cell>
          <cell r="BL2030" t="str">
            <v>นายพงศ์ประภาส ปนันชัย</v>
          </cell>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AA2031">
            <v>16</v>
          </cell>
          <cell r="AB2031">
            <v>12</v>
          </cell>
          <cell r="AC2031">
            <v>2567</v>
          </cell>
          <cell r="BB2031" t="str">
            <v>คำสั่งสืบทรัพย์ 17/4/2568</v>
          </cell>
          <cell r="BL2031" t="str">
            <v>นางอัญชลี ไชยวงค์</v>
          </cell>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AA2032">
            <v>13</v>
          </cell>
          <cell r="AB2032">
            <v>1</v>
          </cell>
          <cell r="AC2032">
            <v>2568</v>
          </cell>
          <cell r="BB2032" t="str">
            <v>คำสั่งสืบทรัพย์ 17/4/2568</v>
          </cell>
          <cell r="BL2032" t="str">
            <v>นายนิคม มูลย่อง</v>
          </cell>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BB2033" t="str">
            <v>คำสั่งสืบทรัพย์ 17/4/2568</v>
          </cell>
          <cell r="BL2033" t="str">
            <v>นางพรพิมล ใจธรรมดี</v>
          </cell>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AA2034">
            <v>16</v>
          </cell>
          <cell r="AB2034">
            <v>12</v>
          </cell>
          <cell r="AC2034">
            <v>2567</v>
          </cell>
          <cell r="BB2034" t="str">
            <v>คำสั่งสืบทรัพย์ 17/4/2568</v>
          </cell>
          <cell r="BL2034" t="str">
            <v>นางสาวอรวรรณ์ อัตมะ</v>
          </cell>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AA2035">
            <v>16</v>
          </cell>
          <cell r="AB2035">
            <v>12</v>
          </cell>
          <cell r="AC2035">
            <v>2567</v>
          </cell>
          <cell r="BB2035" t="str">
            <v>คำสั่งสืบทรัพย์ 17/4/2568</v>
          </cell>
          <cell r="BL2035" t="str">
            <v>นางยุพินธ์ ติ๊บต่อเปี้ย</v>
          </cell>
        </row>
        <row r="2036">
          <cell r="B2036">
            <v>2880</v>
          </cell>
          <cell r="C2036">
            <v>2025</v>
          </cell>
          <cell r="D2036">
            <v>17</v>
          </cell>
          <cell r="E2036">
            <v>4</v>
          </cell>
          <cell r="F2036">
            <v>2568</v>
          </cell>
          <cell r="G2036">
            <v>800058501472</v>
          </cell>
          <cell r="H2036" t="str">
            <v>นาง</v>
          </cell>
          <cell r="I2036" t="str">
            <v xml:space="preserve">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AA2036">
            <v>16</v>
          </cell>
          <cell r="AB2036">
            <v>12</v>
          </cell>
          <cell r="AC2036">
            <v>2567</v>
          </cell>
          <cell r="BB2036" t="str">
            <v>คำสั่งสืบทรัพย์ 17/4/2568</v>
          </cell>
          <cell r="BL2036" t="str">
            <v>นางณภัสชนันท์  อ๊อดต่อกัน</v>
          </cell>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AA2037">
            <v>23</v>
          </cell>
          <cell r="AB2037">
            <v>5</v>
          </cell>
          <cell r="AC2037">
            <v>2566</v>
          </cell>
          <cell r="BB2037" t="str">
            <v>คำสั่งสืบทรัพย์ 28/4/2568</v>
          </cell>
          <cell r="BL2037" t="str">
            <v>นายทศพล   เข็มหนู</v>
          </cell>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AA2038">
            <v>13</v>
          </cell>
          <cell r="AB2038">
            <v>1</v>
          </cell>
          <cell r="AC2038">
            <v>2568</v>
          </cell>
          <cell r="BB2038" t="str">
            <v>คำสั่งสืบทรัพย์ 29/4/2568</v>
          </cell>
          <cell r="BL2038" t="str">
            <v>นายภัคดลรัตน์ พรมคำ</v>
          </cell>
        </row>
        <row r="2039">
          <cell r="B2039">
            <v>2883</v>
          </cell>
          <cell r="C2039">
            <v>2028</v>
          </cell>
          <cell r="D2039">
            <v>19</v>
          </cell>
          <cell r="E2039">
            <v>5</v>
          </cell>
          <cell r="F2039">
            <v>2568</v>
          </cell>
          <cell r="G2039">
            <v>800036225558</v>
          </cell>
          <cell r="H2039" t="str">
            <v>นางสาว</v>
          </cell>
          <cell r="I2039" t="str">
            <v xml:space="preserve">ภคควรรณหรือทรงภรณ์ </v>
          </cell>
          <cell r="J2039" t="str">
            <v>ธิมะโน</v>
          </cell>
          <cell r="K2039" t="str">
            <v>1-5099-00502-31-4</v>
          </cell>
          <cell r="L2039" t="str">
            <v>มหาวิทยาลัยเชียงใหม่</v>
          </cell>
          <cell r="M2039" t="str">
            <v>เชียงใหม่ 1</v>
          </cell>
          <cell r="N2039">
            <v>8</v>
          </cell>
          <cell r="Q2039">
            <v>599985.97</v>
          </cell>
          <cell r="R2039">
            <v>95999.55</v>
          </cell>
          <cell r="S2039" t="str">
            <v>จังหวัดเชียงใหม่</v>
          </cell>
          <cell r="T2039" t="str">
            <v>ผบ1253</v>
          </cell>
          <cell r="U2039">
            <v>2563</v>
          </cell>
          <cell r="V2039" t="str">
            <v>ผบ2165</v>
          </cell>
          <cell r="W2039">
            <v>2563</v>
          </cell>
          <cell r="AA2039">
            <v>2</v>
          </cell>
          <cell r="AB2039">
            <v>9</v>
          </cell>
          <cell r="AC2039">
            <v>2563</v>
          </cell>
          <cell r="BB2039" t="str">
            <v>คำสั่งสืบทรัพย์ 19/5/2568</v>
          </cell>
          <cell r="BL2039" t="str">
            <v>นางสาวภคควรรณหรือทรงภรณ์  ธิมะโน</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L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K12" t="str">
            <v>ปฏิยุทธ์</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M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L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 รายงานผล วันที่ 4/3/2565 // รอบที่ 2 รายงานวันที่ 14/2/2568</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K22" t="str">
            <v>ปฏิยุทธ์</v>
          </cell>
          <cell r="CL22">
            <v>244036</v>
          </cell>
          <cell r="CM22">
            <v>244127</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M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L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M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 // สืบครั้งที่ 2 รายงานผลสืบ 15/1/2568</v>
          </cell>
          <cell r="BC40" t="str">
            <v>1200
900</v>
          </cell>
          <cell r="BD40" t="str">
            <v>30
23</v>
          </cell>
          <cell r="BE40" t="str">
            <v>11
5</v>
          </cell>
          <cell r="BF40" t="str">
            <v>2565
2568</v>
          </cell>
          <cell r="BG40">
            <v>0</v>
          </cell>
          <cell r="BH40" t="str">
            <v>-</v>
          </cell>
          <cell r="BI40" t="str">
            <v>-</v>
          </cell>
          <cell r="BJ40" t="str">
            <v>-</v>
          </cell>
          <cell r="BK40">
            <v>0</v>
          </cell>
          <cell r="BL40" t="str">
            <v>1690
450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J40">
            <v>4</v>
          </cell>
          <cell r="CK40" t="str">
            <v>นุสบา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v>243941</v>
          </cell>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 // คำสั่งสืบทรัพย์ครั้งที่ 2 (2/4/2568)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L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L62">
            <v>243088</v>
          </cell>
          <cell r="CM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 รายงานผล วันที่ 8/1/2564 // สืบทรัพย์รอบที่ 2 (คำสั่ง 4/12/2568) 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K63" t="str">
            <v>ปฏิยุทธ์</v>
          </cell>
          <cell r="CL63">
            <v>244031</v>
          </cell>
          <cell r="CM63">
            <v>244219</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M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M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M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M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M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L76">
            <v>242905</v>
          </cell>
          <cell r="CM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M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M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M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M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M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M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M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 สืบทรัพย์ครั้งที่ 2 (คำสั่ง 10/04/2568)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L163">
            <v>243852</v>
          </cell>
          <cell r="CM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8/1/2565//คำสั่งสืบทรัพย์ครั้งที่ 2 (2/4/2568)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M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cell r="CM165">
            <v>244061</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L173">
            <v>243852</v>
          </cell>
          <cell r="CM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L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M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t="str">
            <v>600
900</v>
          </cell>
          <cell r="BD176" t="str">
            <v>12
30</v>
          </cell>
          <cell r="BE176" t="str">
            <v>5
5</v>
          </cell>
          <cell r="BF176" t="str">
            <v>2566
2568</v>
          </cell>
          <cell r="BG176">
            <v>0</v>
          </cell>
          <cell r="BH176" t="str">
            <v>-</v>
          </cell>
          <cell r="BI176" t="str">
            <v>-</v>
          </cell>
          <cell r="BJ176" t="str">
            <v>-</v>
          </cell>
          <cell r="BK176">
            <v>0</v>
          </cell>
          <cell r="BL176" t="str">
            <v>665
675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L176" t="str">
            <v>19/1/2565,
14/11/2567</v>
          </cell>
          <cell r="CM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L177">
            <v>242907</v>
          </cell>
          <cell r="CM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L178">
            <v>242942</v>
          </cell>
          <cell r="CM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L179">
            <v>242913</v>
          </cell>
          <cell r="CM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L180">
            <v>242913</v>
          </cell>
          <cell r="CM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L182">
            <v>242913</v>
          </cell>
          <cell r="CM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L183">
            <v>242942</v>
          </cell>
          <cell r="CM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L184">
            <v>242913</v>
          </cell>
          <cell r="CM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L185">
            <v>242913</v>
          </cell>
          <cell r="CM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L186">
            <v>242913</v>
          </cell>
          <cell r="CM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L188" t="str">
            <v>19/1/2565,
14/11/2567</v>
          </cell>
          <cell r="CM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L189">
            <v>242913</v>
          </cell>
          <cell r="CM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L190">
            <v>242971</v>
          </cell>
          <cell r="CM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L191">
            <v>242971</v>
          </cell>
          <cell r="CM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L192">
            <v>242971</v>
          </cell>
          <cell r="CM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L193">
            <v>242971</v>
          </cell>
          <cell r="CM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L194">
            <v>242971</v>
          </cell>
          <cell r="CM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L195">
            <v>242971</v>
          </cell>
          <cell r="CM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L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L197">
            <v>242971</v>
          </cell>
          <cell r="CM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L198">
            <v>242971</v>
          </cell>
          <cell r="CM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L199">
            <v>242971</v>
          </cell>
          <cell r="CM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L200">
            <v>242971</v>
          </cell>
          <cell r="CM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 รายงานผล วันที่ 22/3/2565 // สืบทรัพย์ รอบที่ 2 (คำสั่ง 4/12/2568) 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K201" t="str">
            <v>ปฏิยุทธ์</v>
          </cell>
          <cell r="CL201">
            <v>244031</v>
          </cell>
          <cell r="CM201">
            <v>244219</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L202">
            <v>242971</v>
          </cell>
          <cell r="CM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L204">
            <v>242971</v>
          </cell>
          <cell r="CM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L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L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L207">
            <v>242971</v>
          </cell>
          <cell r="CM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L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L212">
            <v>242971</v>
          </cell>
          <cell r="CM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L213">
            <v>243004</v>
          </cell>
          <cell r="CM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L214">
            <v>242971</v>
          </cell>
          <cell r="CM214" t="str">
            <v>19/7/2565,
18/3/2568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t="str">
            <v>2100
2400</v>
          </cell>
          <cell r="BD215" t="str">
            <v>22
30</v>
          </cell>
          <cell r="BE215" t="str">
            <v>8
5</v>
          </cell>
          <cell r="BF215" t="str">
            <v>2565
2568</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L215">
            <v>242971</v>
          </cell>
          <cell r="CM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L216">
            <v>242971</v>
          </cell>
          <cell r="CM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L217">
            <v>242971</v>
          </cell>
          <cell r="CM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L218">
            <v>242971</v>
          </cell>
          <cell r="CM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L219">
            <v>243004</v>
          </cell>
          <cell r="CM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M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L246">
            <v>242971</v>
          </cell>
          <cell r="CM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L247">
            <v>242971</v>
          </cell>
          <cell r="CM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L248">
            <v>242971</v>
          </cell>
          <cell r="CM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L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M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M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  สืบทรัพย์รอบที่ 2 (คำสั่ง 10/04/2568)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25/3/2565//คำสั่งสืบทรัพย์ครั้งที่ 2 (2/4/2568)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11/3/2565//คำสั่งสืบทรัพย์ครั้งที่ 2 (2/4/2568)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L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L255">
            <v>243004</v>
          </cell>
          <cell r="CM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 // สืบครั้งที่ 2 รายงานผลสืบ 18/2/2568</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J256">
            <v>6</v>
          </cell>
          <cell r="CK256" t="str">
            <v>นุสบา</v>
          </cell>
          <cell r="CL256">
            <v>243004</v>
          </cell>
          <cell r="CM256" t="str">
            <v>10/9/2565,
23/5/2568</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L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23/3/2565//สืบครั้งที่ 2 รายงานผลสืบ 16/1/2568</v>
          </cell>
          <cell r="BC258" t="str">
            <v>1200
1200</v>
          </cell>
          <cell r="BD258" t="str">
            <v>24
23</v>
          </cell>
          <cell r="BE258" t="str">
            <v>8
5</v>
          </cell>
          <cell r="BF258" t="str">
            <v>2565
2568</v>
          </cell>
          <cell r="BG258">
            <v>0</v>
          </cell>
          <cell r="BH258" t="str">
            <v>-</v>
          </cell>
          <cell r="BI258" t="str">
            <v>-</v>
          </cell>
          <cell r="BJ258" t="str">
            <v>-</v>
          </cell>
          <cell r="BK258">
            <v>0</v>
          </cell>
          <cell r="BL258" t="str">
            <v>1450
430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J258">
            <v>4</v>
          </cell>
          <cell r="CK258" t="str">
            <v>นุสบา</v>
          </cell>
          <cell r="CL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2 (2/4/2568) //รายงานผลสืบ วันที่ 20/5/2568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D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CE259" t="str">
            <v>จำเลยที่ 1
คู่สมรสจำเลยที่ 1
จำเลยที่ 2
คู่สมรสจำเลยที่ 2
จำเลยที่ 3
คู่สมรสจำเลยที่ 3
จำเลยที่ 4
คู่สมรสจำเลยที่ 4</v>
          </cell>
          <cell r="CF259" t="str">
            <v>3-5704-00747-45-6
3-5705-00845-03-4
5-5014-00005-43-1
3-5001-00483-15-1
3-5015-00189-54-5
3-6204-00703-05-9
3-5704-00747-44-8
3-57041-00968-20-7</v>
          </cell>
          <cell r="CG259" t="str">
            <v>-ไม่พบว่ามีกรรมสิทธิ์ในที่ดิน อ.เมืองเชียงใหม่ จ.เชียงใหม่ 
-ไม่พบว่ามีกรรมสิทธิ์ในที่ดิน อ.เทิง จ.เชียงราย
-พบว่ามีกรรมสิทธิ์ในที่ดิน โฉนดเลขที่ 123188 ต.ท่าศาลา อ.เมืองเชียงใหม่ จ.เชียงใหม่  (สินสมรส)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12044 ต.หารแก้ว อ.หางดง จ.เชียงใหม่ (สินส่วนตัว) 
-พบว่ามีกรรมสิทธิ์ในที่ดิน โฉนดเลขที่ 77581 ต.หารแก้ว อ.หางดง จ.เชียงใหม่ (สินส่วนตัว) 
-พบว่ามีกรรมสิทธิ์ในที่ดิน โฉนดเลขที่ 77582 ต.หารแก้ว อ.หางดง จ.เชียงใหม่ (สินส่วนตัว)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อ.ป่าแดด จ.เชียงราย
-ไม่พบว่ามีกรรมสิทธิ์ในที่ดิน อ.เทิง จ.เชียงราย
-พบว่ามีกรรมสิทธิ์ในที่ดิน โฉนดเลขที่ 38744 ต.หนองผึ้ง อ.สารภี จ.เชียงใหม่ (สินสมรส)
-ไม่พบว่ามีกรรมสิทธิ์ในที่ดิน อ.ป่าแดด จ.เชียงราย</v>
          </cell>
          <cell r="CH259" t="str">
            <v>พบทรัพย์</v>
          </cell>
          <cell r="CJ259">
            <v>8</v>
          </cell>
          <cell r="CK259" t="str">
            <v>นุสบา</v>
          </cell>
          <cell r="CL259" t="str">
            <v>24/3/2565,
22/5/2568</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L260">
            <v>242955</v>
          </cell>
          <cell r="CM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สืบทรัพย์สำนักงานอื่นฟ้อง (คำสั่ง 11/2/2565) // สืบทรัพย์ รอบที่ 2 (คำสั่ง 4/12/2568) 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K261" t="str">
            <v>ปฏิยุทธ์</v>
          </cell>
          <cell r="CL261">
            <v>244031</v>
          </cell>
          <cell r="CM261" t="str">
            <v>24/5/2566,
23/5/2568</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L262">
            <v>242947</v>
          </cell>
          <cell r="CM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K263" t="str">
            <v>ปฏิยุทธ์</v>
          </cell>
          <cell r="CL263">
            <v>242955</v>
          </cell>
          <cell r="CM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L264">
            <v>242955</v>
          </cell>
          <cell r="CM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L265">
            <v>242947</v>
          </cell>
          <cell r="CM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L268">
            <v>242955</v>
          </cell>
          <cell r="CM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L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L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L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L274">
            <v>242955</v>
          </cell>
          <cell r="CM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L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L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L277">
            <v>242947</v>
          </cell>
          <cell r="CM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L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M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M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M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M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M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L287">
            <v>242947</v>
          </cell>
          <cell r="CM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M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t="str">
            <v>900
900</v>
          </cell>
          <cell r="BD302" t="str">
            <v>7
16</v>
          </cell>
          <cell r="BE302" t="str">
            <v>11
5</v>
          </cell>
          <cell r="BF302" t="str">
            <v>2565
2568</v>
          </cell>
          <cell r="BG302">
            <v>0</v>
          </cell>
          <cell r="BH302" t="str">
            <v>-</v>
          </cell>
          <cell r="BI302" t="str">
            <v>-</v>
          </cell>
          <cell r="BJ302" t="str">
            <v>-</v>
          </cell>
          <cell r="BK302">
            <v>0</v>
          </cell>
          <cell r="BL302" t="str">
            <v>540
680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L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L316">
            <v>243004</v>
          </cell>
          <cell r="CM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L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t="str">
            <v>1200,
1200</v>
          </cell>
          <cell r="BD337" t="str">
            <v>13
30</v>
          </cell>
          <cell r="BE337" t="str">
            <v>1
5</v>
          </cell>
          <cell r="BF337" t="str">
            <v>2566
2568</v>
          </cell>
          <cell r="BG337">
            <v>0</v>
          </cell>
          <cell r="BH337" t="str">
            <v>-</v>
          </cell>
          <cell r="BI337" t="str">
            <v>-</v>
          </cell>
          <cell r="BJ337" t="str">
            <v>-</v>
          </cell>
          <cell r="BK337">
            <v>0</v>
          </cell>
          <cell r="BL337" t="str">
            <v>1625,
1980</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L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L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L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t="str">
            <v>1500
1500</v>
          </cell>
          <cell r="BD348" t="str">
            <v>12
23</v>
          </cell>
          <cell r="BE348" t="str">
            <v>10
5</v>
          </cell>
          <cell r="BF348" t="str">
            <v>2565
2568</v>
          </cell>
          <cell r="BG348">
            <v>0</v>
          </cell>
          <cell r="BH348" t="str">
            <v>-</v>
          </cell>
          <cell r="BI348" t="str">
            <v>-</v>
          </cell>
          <cell r="BJ348" t="str">
            <v>-</v>
          </cell>
          <cell r="BK348">
            <v>0</v>
          </cell>
          <cell r="BL348" t="str">
            <v>1750
525</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L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L349">
            <v>243004</v>
          </cell>
          <cell r="CM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t="str">
            <v>2400
1800</v>
          </cell>
          <cell r="BD350" t="str">
            <v>20
30</v>
          </cell>
          <cell r="BE350" t="str">
            <v>9
5</v>
          </cell>
          <cell r="BF350" t="str">
            <v>2565
2568</v>
          </cell>
          <cell r="BG350">
            <v>0</v>
          </cell>
          <cell r="BH350" t="str">
            <v>-</v>
          </cell>
          <cell r="BI350" t="str">
            <v>-</v>
          </cell>
          <cell r="BJ350" t="str">
            <v>-</v>
          </cell>
          <cell r="BK350">
            <v>0</v>
          </cell>
          <cell r="BL350" t="str">
            <v>4050
3395</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M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L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L352">
            <v>243004</v>
          </cell>
          <cell r="CM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L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L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L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 รายงานผล วันที่ 21/7/2565 // รอบที่ 2 รายงานวันที่ 14/2/2568</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K380" t="str">
            <v>ปฏิยุทธ์</v>
          </cell>
          <cell r="CL380">
            <v>244031</v>
          </cell>
          <cell r="CM380">
            <v>244127</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M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L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M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L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 สืบทรัพย์ครั้งที่ 2 (คำสั่ง 10/04/2568)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 สืบทรัพย์รอบที่ 2 (คำสั่ง 10/04/2568)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L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M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L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J449">
            <v>6</v>
          </cell>
          <cell r="CK449" t="str">
            <v>นุสบา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L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L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t="str">
            <v>0,
600</v>
          </cell>
          <cell r="BD466" t="str">
            <v>31
30</v>
          </cell>
          <cell r="BE466" t="str">
            <v>1
5</v>
          </cell>
          <cell r="BF466" t="str">
            <v>2567
2568</v>
          </cell>
          <cell r="BG466">
            <v>0</v>
          </cell>
          <cell r="BH466" t="str">
            <v>-</v>
          </cell>
          <cell r="BI466" t="str">
            <v>-</v>
          </cell>
          <cell r="BJ466" t="str">
            <v>-</v>
          </cell>
          <cell r="BK466">
            <v>0</v>
          </cell>
          <cell r="BL466" t="str">
            <v>755,
190</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 สืบทรัพย์รอบที่ 2 (คำสั่ง 10/04/2568)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M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M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t="str">
            <v>0
 1500</v>
          </cell>
          <cell r="BD500" t="str">
            <v>31
30</v>
          </cell>
          <cell r="BE500" t="str">
            <v>1
5</v>
          </cell>
          <cell r="BF500" t="str">
            <v>2567
2568</v>
          </cell>
          <cell r="BG500">
            <v>0</v>
          </cell>
          <cell r="BH500" t="str">
            <v>-</v>
          </cell>
          <cell r="BI500" t="str">
            <v>-</v>
          </cell>
          <cell r="BJ500" t="str">
            <v>-</v>
          </cell>
          <cell r="BK500">
            <v>0</v>
          </cell>
          <cell r="BL500" t="str">
            <v>975
365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t="str">
            <v>0
1500</v>
          </cell>
          <cell r="BD501" t="str">
            <v>31
30</v>
          </cell>
          <cell r="BE501" t="str">
            <v>1
5</v>
          </cell>
          <cell r="BF501" t="str">
            <v>2567
2568</v>
          </cell>
          <cell r="BG501">
            <v>0</v>
          </cell>
          <cell r="BH501" t="str">
            <v>-</v>
          </cell>
          <cell r="BI501" t="str">
            <v>-</v>
          </cell>
          <cell r="BJ501" t="str">
            <v>-</v>
          </cell>
          <cell r="BK501">
            <v>0</v>
          </cell>
          <cell r="BL501" t="str">
            <v>975
365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t="str">
            <v>0
900</v>
          </cell>
          <cell r="BD510" t="str">
            <v>31
30</v>
          </cell>
          <cell r="BE510" t="str">
            <v>1
5</v>
          </cell>
          <cell r="BF510" t="str">
            <v>2567
2568</v>
          </cell>
          <cell r="BG510">
            <v>0</v>
          </cell>
          <cell r="BH510" t="str">
            <v>-</v>
          </cell>
          <cell r="BI510" t="str">
            <v>-</v>
          </cell>
          <cell r="BJ510" t="str">
            <v>-</v>
          </cell>
          <cell r="BK510">
            <v>0</v>
          </cell>
          <cell r="BL510" t="str">
            <v>695
255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 รายงานผล วันที่ 29/12/2565 // สืบทรัพย์ รอบที่ 2 (คำสั่ง 4/12/2568) 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K518" t="str">
            <v>ปฏิยุทธ์</v>
          </cell>
          <cell r="CL518">
            <v>244031</v>
          </cell>
          <cell r="CM518">
            <v>244219</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cell r="CM519">
            <v>244219</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 // สืบครั้งที่ 2 รายงานผลสืบ 18/2/2568</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J524">
            <v>3</v>
          </cell>
          <cell r="CK524" t="str">
            <v>นุสบา</v>
          </cell>
          <cell r="CM524">
            <v>244127</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 รายงานวันที่ 5/1/2566 // สืบทรัพย์รอบที่ 2 (คำสั่ง 4/12/2568)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K526" t="str">
            <v>ปฏิยุทธ์</v>
          </cell>
          <cell r="CL526">
            <v>244031</v>
          </cell>
          <cell r="CM526">
            <v>244219</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M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 สืบครั้งที่ 2 รายงานผลสืบ 25/2/2568</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J528">
            <v>5</v>
          </cell>
          <cell r="CK528" t="str">
            <v>นุสบา</v>
          </cell>
          <cell r="CM528">
            <v>244127</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 //สืบครั้งที่ 2 รายงานผลสืบ 18/2/2568</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J529">
            <v>3</v>
          </cell>
          <cell r="CK529" t="str">
            <v>นุสบา</v>
          </cell>
          <cell r="CM529" t="str">
            <v>3/8/2566, 
23/5/2568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 // สืบครั้งที่ 2 รายงานผลสืบ 18/2/2568</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J530">
            <v>4</v>
          </cell>
          <cell r="CK530" t="str">
            <v>นุสบา</v>
          </cell>
          <cell r="CM530" t="str">
            <v>3/8/2566,
23/5/2568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M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 รายงานวันที่ 5/1/2566 // สืบทรัพย์รอบที่ 2 (คำสั่ง 4/12/2568)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K543" t="str">
            <v>ปฏิยุทธ์</v>
          </cell>
          <cell r="CL543">
            <v>244031</v>
          </cell>
          <cell r="CM543" t="str">
            <v>3/8/2566,
23/5/2568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M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M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L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 สืบทรัพย์รอบที่ 2 (คำสั่ง 10/04/2568)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M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K576" t="str">
            <v>ปฏิยุทธ์</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D592" t="str">
            <v>1.นางสาวเนตรนรินทร์ ปินไข
2.นายนัฐพล บรรลือหาญ
3.นายศรรามหรือพชรภพ บุญปิง
4.นางสาวโซเฟีย  วาเด็งพงษ์
5.นายวีระชัย สมช่วง</v>
          </cell>
          <cell r="CE592" t="str">
            <v>จำเลยที่ 1
คู่สมรสจำเลยที่ 1
จำเลยที่ 2
คู่สมรสจำเลยที่ 2
จำเลยที่ 3</v>
          </cell>
          <cell r="CF592" t="str">
            <v>1-5208-00052-51-3
1-1004-00231-69-4
1-6299-00270-08-1
1-9699-00303-07-5
1-5099-01031-75-7</v>
          </cell>
          <cell r="CG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v>
          </cell>
          <cell r="CH592" t="str">
            <v>ไม่พบทรัพย์</v>
          </cell>
          <cell r="CJ592">
            <v>5</v>
          </cell>
          <cell r="CK592" t="str">
            <v>นุสบา</v>
          </cell>
          <cell r="CL592">
            <v>244126</v>
          </cell>
          <cell r="CM592">
            <v>243468</v>
          </cell>
        </row>
        <row r="593">
          <cell r="B593">
            <v>2047</v>
          </cell>
          <cell r="C593">
            <v>589</v>
          </cell>
          <cell r="D593">
            <v>12</v>
          </cell>
          <cell r="E593">
            <v>9</v>
          </cell>
          <cell r="F593">
            <v>2565</v>
          </cell>
          <cell r="G593">
            <v>800041050595</v>
          </cell>
          <cell r="H593" t="str">
            <v>นาย</v>
          </cell>
          <cell r="I593" t="str">
            <v>พชรภพหรือศรราม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นายพชรภพหรือศรราม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D593" t="str">
            <v>1.นายศรรามหรือพชรภพ บุญปิง
2.นางสาวโซเฟีย  วาเด็งพงษ์
3.นางสาวเนตรนรินทร์ ปินไข
4.นายนัฐพล บรรลือหาญ
5.นายวีระชัย สมช่วง</v>
          </cell>
          <cell r="CE593" t="str">
            <v>จำเลยที่ 1
คู่สมรสจำเลยที่ 2
จำเลยที่ 2
คู่สมรสจำเลยที่ 2
จำเลยที่ 3</v>
          </cell>
          <cell r="CF593" t="str">
            <v>1-6299-00270-08-1
1-9699-00303-07-5
1-5208-00052-51-3
1-1004-00231-69-4
1-5099-01031-75-7</v>
          </cell>
          <cell r="CG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CH593" t="str">
            <v>ไม่พบทรัพย์</v>
          </cell>
          <cell r="CJ593">
            <v>5</v>
          </cell>
          <cell r="CK593" t="str">
            <v>นุสบา</v>
          </cell>
          <cell r="CL593">
            <v>244126</v>
          </cell>
          <cell r="CM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M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t="str">
            <v>1800,
1800</v>
          </cell>
          <cell r="BD606" t="str">
            <v>19
30</v>
          </cell>
          <cell r="BE606" t="str">
            <v>3
5</v>
          </cell>
          <cell r="BF606" t="str">
            <v>2568
2568</v>
          </cell>
          <cell r="BG606">
            <v>0</v>
          </cell>
          <cell r="BH606" t="str">
            <v>-</v>
          </cell>
          <cell r="BI606" t="str">
            <v>-</v>
          </cell>
          <cell r="BJ606" t="str">
            <v>-</v>
          </cell>
          <cell r="BK606">
            <v>0</v>
          </cell>
          <cell r="BL606" t="str">
            <v>1415
1590</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K606" t="str">
            <v>ปฏิยุทธ์</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M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30/1/2566//คำสั่งสืบทรัพย์ครั้งที่ 2 (2/4/2568)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3/3/2566//สืบครั้งที่ 2 รายงานผลสืบ 25/2/2568</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J630">
            <v>5</v>
          </cell>
          <cell r="CK630" t="str">
            <v>นุสบา</v>
          </cell>
          <cell r="CM630">
            <v>244127</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M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 สืบทรัพย์ครั้งที่ 2 (คำสั่ง 10/04/2568)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นายวีรธิน สุทธวงค์</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L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10/5/2566//สืบครั้งที่ 2 รายงานผลสืบ 25/2/2568</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J654">
            <v>4</v>
          </cell>
          <cell r="CK654" t="str">
            <v>นุสบา</v>
          </cell>
          <cell r="CM654">
            <v>244127</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27/4/2566//สืบครั้งที่ 2 รายงานผลสืบ 18/2/2568</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J655">
            <v>5</v>
          </cell>
          <cell r="CK655" t="str">
            <v>นุสบา</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11/4/2566//คำสั่งสืบทรัพย์ครั้งที่ 2 (2/4/2568)//รายงานผลสืบ วันที่ 14/5/2568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cell r="CD658" t="str">
            <v>1.นางสาวชุติมณฑน์  เฮงหลี</v>
          </cell>
          <cell r="CE658" t="str">
            <v>จำเลย</v>
          </cell>
          <cell r="CF658" t="str">
            <v>1-5099-01461-56-5</v>
          </cell>
          <cell r="CG658" t="str">
            <v>-ไม่พบว่ามีกรรมสิทธิ์ในที่ดิน อ.เมืองเชียงใหม่ จ.เชียงใหม่
-ไม่พบว่ามีกรรมสิทธิ์ในที่ดิน อ.แม่แตง  จ.เชียงใหม่</v>
          </cell>
          <cell r="CH658" t="str">
            <v>ไม่พบทรัพย์</v>
          </cell>
          <cell r="CJ658">
            <v>1</v>
          </cell>
          <cell r="CK658" t="str">
            <v>นุสบา</v>
          </cell>
          <cell r="CL658">
            <v>244126</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  สืบทรัพย์ครั้งที่ 2 (คำสั่ง 10/04/2568)</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เม-ญ่า เชียงใหม่</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11/4/2566//คำสั่งสืบทรัพย์ครั้งที่ 2 (2/4/2568)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t="str">
            <v>4800
1800</v>
          </cell>
          <cell r="BD682" t="str">
            <v>9
16</v>
          </cell>
          <cell r="BE682" t="str">
            <v>5
5</v>
          </cell>
          <cell r="BF682" t="str">
            <v>2567
2568</v>
          </cell>
          <cell r="BG682">
            <v>0</v>
          </cell>
          <cell r="BH682" t="str">
            <v>-</v>
          </cell>
          <cell r="BI682" t="str">
            <v>-</v>
          </cell>
          <cell r="BJ682" t="str">
            <v>-</v>
          </cell>
          <cell r="BK682">
            <v>0</v>
          </cell>
          <cell r="BL682" t="str">
            <v>4790
1220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นาง</v>
          </cell>
          <cell r="I711" t="str">
            <v>เครือวัลย์หรือประภาพร</v>
          </cell>
          <cell r="J711" t="str">
            <v>ตากล้าหรือศรีวนิช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19/9/2566//คำสั่งสืบทรัพย์ครั้งที่ 2 (2/4/2568)// รายงานผลสืบครั้งที่ 2 วันที่ 20/5/2568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นางเครือวัลย์หรือประภาพร ตากล้าหรือศรีวนิช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cell r="CD711" t="str">
            <v>1.นางประภาพร  ศรีวนิช หรือนางเครือวัลย์  ตากล้า
2.นายณัฐพงศ์  ศรีวินิช
3.นางสิริวิมล  เครือแปง</v>
          </cell>
          <cell r="CE711" t="str">
            <v>จำเลยที่.1
คู่สมรสจำเลยที่ 1
จำเลยที่ 2</v>
          </cell>
          <cell r="CF711" t="str">
            <v>3-5206-00360-04-1
3-5099-00848-31-4
3-5210-00040-73-9</v>
          </cell>
          <cell r="CG711" t="str">
            <v>-ไม่พบว่ามีกรรมสิทธิ์ในทีดิ่น อ.เมืองเชียงใหม่ จ.เชียงใหม่ 
-พบว่ามีกรรมสิทธิ์ในที่ดิน โฉนดเลขที่ 27938 ต.วิเชตนคร อ.แจ้ห่ม จ.ลำปาง (ปลอดจำนอง)
-ไม่พบว่ามีกรรมสิทธิ์ในที่ดิน อ.เมืองลำพูน จ.ลำพูน
-ไม่พบว่ามีกรรมสิทธิ์ในที่ดิน อ.แจ้ห่ม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อ.เมืองลำปาง จ.ลำปาง</v>
          </cell>
          <cell r="CH711" t="str">
            <v>พบทรัพย์</v>
          </cell>
          <cell r="CJ711">
            <v>3</v>
          </cell>
          <cell r="CK711" t="str">
            <v>นุสบา</v>
          </cell>
          <cell r="CL711">
            <v>244126</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30/5/2566//คำสั่งสืบทรัพย์ครั้งที่ 2 (2/4/2568)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คำสั่งดำเนินการ30/3/2566//รายงานสืบทรัพย์วันที่ 19/9/2566//คำสั่งสืบทรัพย์ครั้งที่ 2 (2/4/2568)</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19/9/2566//คำสั่งสืบทรัพย์ครั้งที่ 2 (2/4/2568)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2192</v>
          </cell>
          <cell r="C733">
            <v>1344</v>
          </cell>
          <cell r="D733">
            <v>29</v>
          </cell>
          <cell r="E733">
            <v>5</v>
          </cell>
          <cell r="F733">
            <v>2566</v>
          </cell>
          <cell r="G733" t="str">
            <v>800102244566 , 
800102244574</v>
          </cell>
          <cell r="H733" t="str">
            <v>นาย</v>
          </cell>
          <cell r="I733" t="str">
            <v>จักรกฤษณ์</v>
          </cell>
          <cell r="J733" t="str">
            <v>จันทร์ดอนตอง</v>
          </cell>
          <cell r="K733">
            <v>1510100183631</v>
          </cell>
          <cell r="L733" t="str">
            <v>หนองหอย</v>
          </cell>
          <cell r="M733" t="str">
            <v>เชียงใหม่ 1</v>
          </cell>
          <cell r="N733">
            <v>8</v>
          </cell>
          <cell r="O733" t="str">
            <v>สินเชื่อเคหะ , สินเชื่อไทรทอง</v>
          </cell>
          <cell r="P733" t="str">
            <v>2.หลักทรัพย์ค้ำประกัน</v>
          </cell>
          <cell r="Q733">
            <v>1265362.42</v>
          </cell>
          <cell r="R733">
            <v>89257.58</v>
          </cell>
          <cell r="S733" t="str">
            <v>จังหวัดลำพูน</v>
          </cell>
          <cell r="T733" t="str">
            <v>ผบE78</v>
          </cell>
          <cell r="U733">
            <v>2566</v>
          </cell>
          <cell r="V733" t="str">
            <v>ผบE806</v>
          </cell>
          <cell r="W733">
            <v>2566</v>
          </cell>
          <cell r="X733">
            <v>20</v>
          </cell>
          <cell r="Y733">
            <v>3</v>
          </cell>
          <cell r="Z733">
            <v>2566</v>
          </cell>
          <cell r="BB733" t="str">
            <v>มีคำสั่งสืบทรัพย์วันที่ 4/4/2568</v>
          </cell>
          <cell r="BC733" t="str">
            <v/>
          </cell>
          <cell r="BD733" t="str">
            <v/>
          </cell>
          <cell r="BE733" t="str">
            <v/>
          </cell>
          <cell r="BF733" t="str">
            <v/>
          </cell>
          <cell r="BG733" t="str">
            <v/>
          </cell>
          <cell r="BH733" t="str">
            <v/>
          </cell>
          <cell r="BI733" t="str">
            <v/>
          </cell>
          <cell r="BJ733" t="str">
            <v/>
          </cell>
          <cell r="BK733" t="str">
            <v/>
          </cell>
          <cell r="BL733" t="str">
            <v/>
          </cell>
          <cell r="BM733" t="str">
            <v/>
          </cell>
          <cell r="BN733" t="str">
            <v/>
          </cell>
          <cell r="BO733" t="str">
            <v/>
          </cell>
          <cell r="BP733" t="str">
            <v/>
          </cell>
          <cell r="BQ733" t="str">
            <v/>
          </cell>
          <cell r="BR733" t="str">
            <v/>
          </cell>
          <cell r="BS733" t="str">
            <v/>
          </cell>
          <cell r="BT733" t="str">
            <v>นายจักรกฤษณ์ จันทร์ดอนตอง</v>
          </cell>
          <cell r="BU733">
            <v>883165010606</v>
          </cell>
        </row>
        <row r="734">
          <cell r="B734">
            <v>2196</v>
          </cell>
          <cell r="C734">
            <v>729</v>
          </cell>
          <cell r="D734">
            <v>20</v>
          </cell>
          <cell r="E734">
            <v>4</v>
          </cell>
          <cell r="F734">
            <v>2566</v>
          </cell>
          <cell r="G734">
            <v>800099771969</v>
          </cell>
          <cell r="H734" t="str">
            <v>นาย</v>
          </cell>
          <cell r="I734" t="str">
            <v>ภานุพงษ์</v>
          </cell>
          <cell r="J734" t="str">
            <v>เลี้ยงประเสริฐ</v>
          </cell>
          <cell r="K734">
            <v>1509900774331</v>
          </cell>
          <cell r="L734" t="str">
            <v>เชียงใหม่</v>
          </cell>
          <cell r="M734" t="str">
            <v>เชียงใหม่ 1</v>
          </cell>
          <cell r="N734">
            <v>8</v>
          </cell>
          <cell r="O734" t="str">
            <v>สินเชื่อธนาคารประชาชน</v>
          </cell>
          <cell r="P734" t="str">
            <v>1.บุคคลค้ำประกัน</v>
          </cell>
          <cell r="Q734">
            <v>76284</v>
          </cell>
          <cell r="R734">
            <v>13020.89</v>
          </cell>
          <cell r="S734" t="str">
            <v>แขวงเชียงใหม่</v>
          </cell>
          <cell r="T734" t="str">
            <v>ผบE6241</v>
          </cell>
          <cell r="U734">
            <v>2565</v>
          </cell>
          <cell r="V734" t="str">
            <v>ผบE8454</v>
          </cell>
          <cell r="W734">
            <v>2565</v>
          </cell>
          <cell r="AA734">
            <v>28</v>
          </cell>
          <cell r="AB734">
            <v>11</v>
          </cell>
          <cell r="AC734">
            <v>2565</v>
          </cell>
          <cell r="BB734" t="str">
            <v>คำสั่งดำเนินการ20/4/2566//รายงานสืบทรัพย์วันที่ 19/9/2566</v>
          </cell>
          <cell r="BC734">
            <v>1200</v>
          </cell>
          <cell r="BD734">
            <v>8</v>
          </cell>
          <cell r="BE734">
            <v>3</v>
          </cell>
          <cell r="BF734">
            <v>2567</v>
          </cell>
          <cell r="BG734">
            <v>0</v>
          </cell>
          <cell r="BH734" t="str">
            <v>-</v>
          </cell>
          <cell r="BI734" t="str">
            <v>-</v>
          </cell>
          <cell r="BJ734" t="str">
            <v>-</v>
          </cell>
          <cell r="BK734">
            <v>0</v>
          </cell>
          <cell r="BL734">
            <v>1635</v>
          </cell>
          <cell r="BM734">
            <v>0</v>
          </cell>
          <cell r="BN734">
            <v>18</v>
          </cell>
          <cell r="BO734">
            <v>3</v>
          </cell>
          <cell r="BP734">
            <v>2567</v>
          </cell>
          <cell r="BQ734" t="str">
            <v>-</v>
          </cell>
          <cell r="BR734" t="str">
            <v>-</v>
          </cell>
          <cell r="BS734" t="str">
            <v>-</v>
          </cell>
          <cell r="BT734" t="str">
            <v>นายภานุพงษ์ เลี้ยงประเสริฐ</v>
          </cell>
          <cell r="BU734">
            <v>883165010121</v>
          </cell>
          <cell r="BV734" t="str">
            <v>1.นายภานุพงษ์ เลี้ยงประเสริฐ
2.นายณัฐวัฒน์ คำฟู
3.นางสาวกมลพรรณ วิรัตน์เกษ
4.นางสาวนันทิชา นวลฝั้น</v>
          </cell>
          <cell r="BW734" t="str">
            <v>จำเลยที่ 1 
จำเลยที่ 2
จำเลยที่ 3
จำเลยที่ 4</v>
          </cell>
          <cell r="BX734" t="str">
            <v>1-5099-00774-33-1
1-5007-00151-87-1
1-5205-00102-89-2
1-5099-01172-52-1</v>
          </cell>
          <cell r="BY73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4" t="str">
            <v>พบ</v>
          </cell>
          <cell r="CB734">
            <v>4</v>
          </cell>
        </row>
        <row r="735">
          <cell r="B735">
            <v>2197</v>
          </cell>
          <cell r="C735">
            <v>730</v>
          </cell>
          <cell r="D735">
            <v>20</v>
          </cell>
          <cell r="E735">
            <v>4</v>
          </cell>
          <cell r="F735">
            <v>2566</v>
          </cell>
          <cell r="G735">
            <v>800071754991</v>
          </cell>
          <cell r="H735" t="str">
            <v>นางสาว</v>
          </cell>
          <cell r="I735" t="str">
            <v>ว้าง</v>
          </cell>
          <cell r="J735" t="str">
            <v>ลอเฒ่า</v>
          </cell>
          <cell r="K735">
            <v>3501500571512</v>
          </cell>
          <cell r="L735" t="str">
            <v>เชียงใหม่</v>
          </cell>
          <cell r="M735" t="str">
            <v>เชียงใหม่ 1</v>
          </cell>
          <cell r="N735">
            <v>8</v>
          </cell>
          <cell r="O735" t="str">
            <v>สินเชื่อธนาคารประชาชน</v>
          </cell>
          <cell r="P735" t="str">
            <v>1.บุคคลค้ำประกัน</v>
          </cell>
          <cell r="Q735">
            <v>93654</v>
          </cell>
          <cell r="R735">
            <v>48361.18</v>
          </cell>
          <cell r="S735" t="str">
            <v>แขวงเชียงใหม่</v>
          </cell>
          <cell r="T735" t="str">
            <v>ผบE7156</v>
          </cell>
          <cell r="U735">
            <v>2565</v>
          </cell>
          <cell r="V735" t="str">
            <v>ผบE138</v>
          </cell>
          <cell r="W735">
            <v>2566</v>
          </cell>
          <cell r="X735">
            <v>17</v>
          </cell>
          <cell r="Y735">
            <v>1</v>
          </cell>
          <cell r="Z735">
            <v>2566</v>
          </cell>
          <cell r="BB735" t="str">
            <v>มีคำสั่งสืบทรัพย์เมื่อวันที่ 20-4-2566//รายงานผลสืบทรัพย์เมื่อวันที่ 26-9-2566</v>
          </cell>
          <cell r="BC735">
            <v>1500</v>
          </cell>
          <cell r="BD735">
            <v>12</v>
          </cell>
          <cell r="BE735">
            <v>7</v>
          </cell>
          <cell r="BF735">
            <v>2567</v>
          </cell>
          <cell r="BG735">
            <v>0</v>
          </cell>
          <cell r="BH735" t="str">
            <v>-</v>
          </cell>
          <cell r="BI735" t="str">
            <v>-</v>
          </cell>
          <cell r="BJ735" t="str">
            <v>-</v>
          </cell>
          <cell r="BK735">
            <v>0</v>
          </cell>
          <cell r="BL735">
            <v>2100</v>
          </cell>
          <cell r="BM735">
            <v>0</v>
          </cell>
          <cell r="BN735">
            <v>24</v>
          </cell>
          <cell r="BO735">
            <v>10</v>
          </cell>
          <cell r="BP735">
            <v>2567</v>
          </cell>
          <cell r="BQ735" t="str">
            <v>-</v>
          </cell>
          <cell r="BR735" t="str">
            <v>-</v>
          </cell>
          <cell r="BS735" t="str">
            <v>-</v>
          </cell>
          <cell r="BT735" t="str">
            <v>นางสาวว้าง ลอเฒ่า</v>
          </cell>
          <cell r="BU735">
            <v>88316501078</v>
          </cell>
          <cell r="BV735"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5" t="str">
            <v>จำเลยที่ 1
จำเลยที่ 2
คู่สมรสจำเลยที่ 2
จำเลยที่ 3
คู่สมรสจำเลยที่ 3</v>
          </cell>
          <cell r="BX735" t="str">
            <v>3-5015-00571-51-2
3-5015-00572-07-1
3-5015-00571-58-0
3-5015-00571-56-3
3-5015-00571-25-3</v>
          </cell>
          <cell r="BY735"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5" t="str">
            <v>พบ</v>
          </cell>
        </row>
        <row r="736">
          <cell r="B736">
            <v>2198</v>
          </cell>
          <cell r="C736">
            <v>731</v>
          </cell>
          <cell r="D736">
            <v>20</v>
          </cell>
          <cell r="E736">
            <v>4</v>
          </cell>
          <cell r="F736">
            <v>2566</v>
          </cell>
          <cell r="G736" t="str">
            <v>800102481580 , 800123242805</v>
          </cell>
          <cell r="H736" t="str">
            <v>นางสาว</v>
          </cell>
          <cell r="I736" t="str">
            <v>ไพลิน</v>
          </cell>
          <cell r="J736" t="str">
            <v>แสนกอง</v>
          </cell>
          <cell r="K736">
            <v>1209600007442</v>
          </cell>
          <cell r="L736" t="str">
            <v>เม-ญ่า เชียงใหม่</v>
          </cell>
          <cell r="M736" t="str">
            <v>เชียงใหม่ 1</v>
          </cell>
          <cell r="N736">
            <v>8</v>
          </cell>
          <cell r="O736" t="str">
            <v>สินเชื่อธนาคารประชาชน , สินเชื่อผู้มีรายได้ประจำ</v>
          </cell>
          <cell r="P736" t="str">
            <v>1.บุคคลค้ำประกัน</v>
          </cell>
          <cell r="Q736">
            <v>121906</v>
          </cell>
          <cell r="R736">
            <v>27349.51</v>
          </cell>
          <cell r="S736" t="str">
            <v>แขวงเชียงใหม่</v>
          </cell>
          <cell r="T736" t="str">
            <v>ผบE7760</v>
          </cell>
          <cell r="U736">
            <v>2565</v>
          </cell>
          <cell r="V736" t="str">
            <v>ผบE886</v>
          </cell>
          <cell r="W736">
            <v>2566</v>
          </cell>
          <cell r="X736">
            <v>7</v>
          </cell>
          <cell r="Y736">
            <v>2</v>
          </cell>
          <cell r="Z736">
            <v>2566</v>
          </cell>
          <cell r="BB736" t="str">
            <v>รายงานผลสืบวันที่ 6/9/2566</v>
          </cell>
          <cell r="BC736">
            <v>1500</v>
          </cell>
          <cell r="BD736">
            <v>8</v>
          </cell>
          <cell r="BE736">
            <v>3</v>
          </cell>
          <cell r="BF736">
            <v>2567</v>
          </cell>
          <cell r="BG736">
            <v>0</v>
          </cell>
          <cell r="BH736" t="str">
            <v>-</v>
          </cell>
          <cell r="BI736" t="str">
            <v>-</v>
          </cell>
          <cell r="BJ736" t="str">
            <v>-</v>
          </cell>
          <cell r="BK736">
            <v>0</v>
          </cell>
          <cell r="BL736">
            <v>1920</v>
          </cell>
          <cell r="BM736">
            <v>0</v>
          </cell>
          <cell r="BN736" t="str">
            <v/>
          </cell>
          <cell r="BO736" t="str">
            <v/>
          </cell>
          <cell r="BP736" t="str">
            <v/>
          </cell>
          <cell r="BQ736" t="str">
            <v>-</v>
          </cell>
          <cell r="BR736" t="str">
            <v>-</v>
          </cell>
          <cell r="BS736" t="str">
            <v>-</v>
          </cell>
          <cell r="BT736" t="str">
            <v>นางสาวไพลิน แสนกอง</v>
          </cell>
          <cell r="BU736">
            <v>883165010619</v>
          </cell>
          <cell r="BV736" t="str">
            <v>1.นางสาวไพลิน  แสนกอง
2.นายไตรรงค์  แสนกอง
3.นายภัทรพงศ์  มาชื่น
4.นางสาวอัมพวัน  ทั่งเชียงใหม่
5.นายณัฐพล  จิตตราวงค์</v>
          </cell>
          <cell r="BW736" t="str">
            <v xml:space="preserve">จำเลยที่ 1
คู่สมรสจำเลยที่ 1
จำเลยที่ 2
จำเลยที่ 3
คู่สมรสจำเลยที่ 3
</v>
          </cell>
          <cell r="BX736" t="str">
            <v>1-2096-00007-44-2
1-4016-00152-00-1
1-5804-00203-11-5
1-5804-00022-09-9
3-5009-00877-81-2</v>
          </cell>
          <cell r="BY736"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7">
          <cell r="B737">
            <v>2199</v>
          </cell>
          <cell r="C737">
            <v>732</v>
          </cell>
          <cell r="D737">
            <v>20</v>
          </cell>
          <cell r="E737">
            <v>4</v>
          </cell>
          <cell r="F737">
            <v>2566</v>
          </cell>
          <cell r="G737">
            <v>800124754113</v>
          </cell>
          <cell r="I737" t="str">
            <v>ห้างหุ้นส่วนจำกัด ไข่เค็มราเชนทร์</v>
          </cell>
          <cell r="K737">
            <v>503561002116</v>
          </cell>
          <cell r="L737" t="str">
            <v>ประตูช้างเผือก</v>
          </cell>
          <cell r="M737" t="str">
            <v>เชียงใหม่ 1</v>
          </cell>
          <cell r="N737">
            <v>8</v>
          </cell>
          <cell r="O737" t="str">
            <v>สินเชื่อดอกเบี้ยต่ำ ออมสินช่วยเหลือ SMEs (Soft Covid)</v>
          </cell>
          <cell r="P737" t="str">
            <v>3.บุคคลฯและหลักทรัพย์ค้ำประกัน</v>
          </cell>
          <cell r="S737" t="str">
            <v>แขวงเชียงใหม่</v>
          </cell>
          <cell r="T737" t="str">
            <v>มE337</v>
          </cell>
          <cell r="U737">
            <v>2565</v>
          </cell>
          <cell r="V737" t="str">
            <v>มE45</v>
          </cell>
          <cell r="W737">
            <v>2566</v>
          </cell>
          <cell r="X737">
            <v>7</v>
          </cell>
          <cell r="Y737">
            <v>2</v>
          </cell>
          <cell r="Z737">
            <v>2566</v>
          </cell>
          <cell r="BB737" t="str">
            <v>รายงานผลสืบวันที่ 6/9/2566</v>
          </cell>
          <cell r="BC737">
            <v>900</v>
          </cell>
          <cell r="BD737">
            <v>25</v>
          </cell>
          <cell r="BE737">
            <v>10</v>
          </cell>
          <cell r="BF737">
            <v>2567</v>
          </cell>
          <cell r="BG737">
            <v>0</v>
          </cell>
          <cell r="BH737" t="str">
            <v>-</v>
          </cell>
          <cell r="BI737" t="str">
            <v>-</v>
          </cell>
          <cell r="BJ737" t="str">
            <v>-</v>
          </cell>
          <cell r="BK737">
            <v>0</v>
          </cell>
          <cell r="BL737">
            <v>1705</v>
          </cell>
          <cell r="BM737">
            <v>0</v>
          </cell>
          <cell r="BN737" t="str">
            <v/>
          </cell>
          <cell r="BO737" t="str">
            <v/>
          </cell>
          <cell r="BP737" t="str">
            <v/>
          </cell>
          <cell r="BQ737" t="str">
            <v>-</v>
          </cell>
          <cell r="BR737" t="str">
            <v>-</v>
          </cell>
          <cell r="BS737" t="str">
            <v>-</v>
          </cell>
          <cell r="BT737" t="str">
            <v xml:space="preserve">ห้างหุ้นส่วนจำกัด ไข่เค็มราเชนทร์ </v>
          </cell>
          <cell r="BU737">
            <v>0</v>
          </cell>
          <cell r="BV737" t="str">
            <v xml:space="preserve">1.นายสิทธิโชค  ปรีชาเดชบารมี
2.นางสาวณิชศากมน  จันตระกูล
3.นายราเชนทร์  จันตระกูล
</v>
          </cell>
          <cell r="BW737" t="str">
            <v>จำเลยที่ 1
จำเลยที่ 2
คู่สมรสจำเลยที่ 2</v>
          </cell>
          <cell r="BX737" t="str">
            <v xml:space="preserve">3-5405-00040-36-2
1-5099-00353-72-6
2-6299-00001-27-4
</v>
          </cell>
          <cell r="BY737"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7" t="str">
            <v>พบ</v>
          </cell>
          <cell r="CA737" t="str">
            <v>พบ</v>
          </cell>
          <cell r="CB737">
            <v>3</v>
          </cell>
        </row>
        <row r="738">
          <cell r="B738">
            <v>2200</v>
          </cell>
          <cell r="C738">
            <v>733</v>
          </cell>
          <cell r="D738">
            <v>20</v>
          </cell>
          <cell r="E738">
            <v>4</v>
          </cell>
          <cell r="F738">
            <v>2566</v>
          </cell>
          <cell r="G738">
            <v>800094203950</v>
          </cell>
          <cell r="H738" t="str">
            <v>นาย</v>
          </cell>
          <cell r="I738" t="str">
            <v>อภิราม</v>
          </cell>
          <cell r="J738" t="str">
            <v>เนตรทิพย์</v>
          </cell>
          <cell r="K738">
            <v>5550500627149</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132500</v>
          </cell>
          <cell r="R738">
            <v>40266.03</v>
          </cell>
          <cell r="S738" t="str">
            <v>แขวงเชียงใหม่</v>
          </cell>
          <cell r="T738" t="str">
            <v>ผบE7122</v>
          </cell>
          <cell r="U738">
            <v>2565</v>
          </cell>
          <cell r="V738" t="str">
            <v>ผบE244</v>
          </cell>
          <cell r="W738">
            <v>2566</v>
          </cell>
          <cell r="X738">
            <v>17</v>
          </cell>
          <cell r="Y738">
            <v>1</v>
          </cell>
          <cell r="Z738">
            <v>2566</v>
          </cell>
          <cell r="BB738" t="str">
            <v>มีคำสั่งสืบทรัพย์เมื่อวันที่ 20-4-2566//รายงานผลสืบทรัพย์เมื่อวันที่ 26-9-2566</v>
          </cell>
          <cell r="BC738">
            <v>1500</v>
          </cell>
          <cell r="BD738">
            <v>8</v>
          </cell>
          <cell r="BE738">
            <v>3</v>
          </cell>
          <cell r="BF738">
            <v>2567</v>
          </cell>
          <cell r="BG738">
            <v>0</v>
          </cell>
          <cell r="BH738" t="str">
            <v>-</v>
          </cell>
          <cell r="BI738" t="str">
            <v>-</v>
          </cell>
          <cell r="BJ738" t="str">
            <v>-</v>
          </cell>
          <cell r="BK738">
            <v>0</v>
          </cell>
          <cell r="BL738">
            <v>2045</v>
          </cell>
          <cell r="BM738">
            <v>0</v>
          </cell>
          <cell r="BN738" t="str">
            <v/>
          </cell>
          <cell r="BO738" t="str">
            <v/>
          </cell>
          <cell r="BP738" t="str">
            <v/>
          </cell>
          <cell r="BQ738" t="str">
            <v>-</v>
          </cell>
          <cell r="BR738" t="str">
            <v>-</v>
          </cell>
          <cell r="BS738" t="str">
            <v>-</v>
          </cell>
          <cell r="BT738" t="str">
            <v>นายอภิราม เนตรทิพย์</v>
          </cell>
          <cell r="BU738">
            <v>883165010476</v>
          </cell>
          <cell r="BV738" t="str">
            <v>1.นายอภิราม  เนตรทิพย์
2.นางพัชรินทร์  เนตรทิพย์
3.นายฉัตรโสภณ  พลมาก
4.นางสาวศิริลักษณ์  ไชยยา
5.นายวิภาส  เพียรแก้ว</v>
          </cell>
          <cell r="BW738" t="str">
            <v>จำเลยที่ 1
คู่สมรสจำเลยที่ 1
จำเลยที่ 2
จำเลยที่ 3
คู่สมรสจำเลยที่ 3</v>
          </cell>
          <cell r="BX738" t="str">
            <v>5-5505-00627-14-9
1-5009-00027-40-5
3-3499-00600-30-6
1-5099-70044-41-2
3-1014-01384-95-5</v>
          </cell>
          <cell r="BY738"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8" t="str">
            <v>พบ</v>
          </cell>
          <cell r="CB738">
            <v>5</v>
          </cell>
        </row>
        <row r="739">
          <cell r="B739">
            <v>2201</v>
          </cell>
          <cell r="C739">
            <v>734</v>
          </cell>
          <cell r="D739">
            <v>21</v>
          </cell>
          <cell r="E739">
            <v>4</v>
          </cell>
          <cell r="F739">
            <v>2566</v>
          </cell>
          <cell r="G739">
            <v>800085810102</v>
          </cell>
          <cell r="H739" t="str">
            <v>นางสาว</v>
          </cell>
          <cell r="I739" t="str">
            <v>ธันย์ชนก</v>
          </cell>
          <cell r="J739" t="str">
            <v>ผัดประเสริฐ</v>
          </cell>
          <cell r="K739">
            <v>1509900353114</v>
          </cell>
          <cell r="L739" t="str">
            <v>ประตูช้างเผือก</v>
          </cell>
          <cell r="M739" t="str">
            <v>เชียงใหม่ 1</v>
          </cell>
          <cell r="N739">
            <v>8</v>
          </cell>
          <cell r="O739" t="str">
            <v>สินเชื่อธนาคารประชาชน</v>
          </cell>
          <cell r="P739" t="str">
            <v>1.บุคคลค้ำประกัน</v>
          </cell>
          <cell r="Q739">
            <v>151494.25</v>
          </cell>
          <cell r="R739">
            <v>37710.019999999997</v>
          </cell>
          <cell r="S739" t="str">
            <v>แขวงเชียงใหม่</v>
          </cell>
          <cell r="T739" t="str">
            <v>ผบE7794</v>
          </cell>
          <cell r="U739">
            <v>2565</v>
          </cell>
          <cell r="V739" t="str">
            <v>ผบE806</v>
          </cell>
          <cell r="W739">
            <v>2566</v>
          </cell>
          <cell r="X739">
            <v>7</v>
          </cell>
          <cell r="Y739">
            <v>2</v>
          </cell>
          <cell r="Z739">
            <v>2566</v>
          </cell>
          <cell r="BB739" t="str">
            <v>รายงานผลสืบวันที่ 6/9/2566</v>
          </cell>
          <cell r="BC739">
            <v>900</v>
          </cell>
          <cell r="BD739">
            <v>12</v>
          </cell>
          <cell r="BE739">
            <v>7</v>
          </cell>
          <cell r="BF739">
            <v>2567</v>
          </cell>
          <cell r="BG739">
            <v>0</v>
          </cell>
          <cell r="BH739" t="str">
            <v>-</v>
          </cell>
          <cell r="BI739" t="str">
            <v>-</v>
          </cell>
          <cell r="BJ739" t="str">
            <v>-</v>
          </cell>
          <cell r="BK739">
            <v>0</v>
          </cell>
          <cell r="BL739">
            <v>1375</v>
          </cell>
          <cell r="BM739">
            <v>0</v>
          </cell>
          <cell r="BN739" t="str">
            <v/>
          </cell>
          <cell r="BO739" t="str">
            <v/>
          </cell>
          <cell r="BP739" t="str">
            <v/>
          </cell>
          <cell r="BQ739" t="str">
            <v>-</v>
          </cell>
          <cell r="BR739" t="str">
            <v>-</v>
          </cell>
          <cell r="BS739" t="str">
            <v>-</v>
          </cell>
          <cell r="BT739" t="str">
            <v>นางสาวธันย์ชนก ผัดประเสริฐ</v>
          </cell>
          <cell r="BU739">
            <v>0</v>
          </cell>
          <cell r="BV739" t="str">
            <v>1.นางสาวธันย์ชนก  ผัดประเสริฐ
2.นางสาวอรพินธ์  จั่นแก้ว
3.นายสามารถ  สุระจิตต์</v>
          </cell>
          <cell r="BW739" t="str">
            <v>จำเลยที่ 1
จำเลยที่ 2
จำเลยที่ 3</v>
          </cell>
          <cell r="BX739" t="str">
            <v>1-5099-00353-11-4
1-1018-00190-81-3
1-5499-00131-43-0</v>
          </cell>
          <cell r="BY73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9" t="str">
            <v>พบ</v>
          </cell>
          <cell r="CB739">
            <v>3</v>
          </cell>
        </row>
        <row r="740">
          <cell r="B740">
            <v>2202</v>
          </cell>
          <cell r="C740">
            <v>735</v>
          </cell>
          <cell r="D740">
            <v>5</v>
          </cell>
          <cell r="E740">
            <v>5</v>
          </cell>
          <cell r="F740">
            <v>2566</v>
          </cell>
          <cell r="G740">
            <v>800042209893</v>
          </cell>
          <cell r="H740" t="str">
            <v>นางสาว</v>
          </cell>
          <cell r="I740" t="str">
            <v>จิตตานันท์</v>
          </cell>
          <cell r="J740" t="str">
            <v>ดวงปัญญา</v>
          </cell>
          <cell r="K740">
            <v>1501100087854</v>
          </cell>
          <cell r="L740" t="str">
            <v>สามแยกสันทราย</v>
          </cell>
          <cell r="M740" t="str">
            <v>เชียงใหม่ 1</v>
          </cell>
          <cell r="N740">
            <v>8</v>
          </cell>
          <cell r="O740" t="str">
            <v>สินเชื่อธนาคารประชาชน</v>
          </cell>
          <cell r="P740" t="str">
            <v>1.บุคคลค้ำประกัน</v>
          </cell>
          <cell r="Q740">
            <v>44295</v>
          </cell>
          <cell r="R740">
            <v>16506.54</v>
          </cell>
          <cell r="S740" t="str">
            <v>แขวงเชียงดาว</v>
          </cell>
          <cell r="T740" t="str">
            <v>ผบE852</v>
          </cell>
          <cell r="U740">
            <v>2565</v>
          </cell>
          <cell r="V740" t="str">
            <v>ผบE956</v>
          </cell>
          <cell r="W740">
            <v>2565</v>
          </cell>
          <cell r="X740">
            <v>13</v>
          </cell>
          <cell r="Y740">
            <v>12</v>
          </cell>
          <cell r="Z740">
            <v>2565</v>
          </cell>
          <cell r="BB740" t="str">
            <v>มีคำสั่งสืบทรัพย์เมื่อวันที่ 5-5-2566//รายงานผลสืบทรัพย์เมื่อวันที่ 28-8-2566 (ปิดบัญชี)</v>
          </cell>
          <cell r="BC740">
            <v>1200</v>
          </cell>
          <cell r="BD740">
            <v>8</v>
          </cell>
          <cell r="BE740">
            <v>1</v>
          </cell>
          <cell r="BF740">
            <v>2567</v>
          </cell>
          <cell r="BG740">
            <v>0</v>
          </cell>
          <cell r="BH740" t="str">
            <v>-</v>
          </cell>
          <cell r="BI740" t="str">
            <v>-</v>
          </cell>
          <cell r="BJ740" t="str">
            <v>-</v>
          </cell>
          <cell r="BK740">
            <v>0</v>
          </cell>
          <cell r="BL740">
            <v>1430</v>
          </cell>
          <cell r="BM740">
            <v>0</v>
          </cell>
          <cell r="BN740">
            <v>1</v>
          </cell>
          <cell r="BO740">
            <v>3</v>
          </cell>
          <cell r="BP740">
            <v>2567</v>
          </cell>
          <cell r="BQ740" t="str">
            <v>-</v>
          </cell>
          <cell r="BR740" t="str">
            <v>-</v>
          </cell>
          <cell r="BS740" t="str">
            <v>-</v>
          </cell>
          <cell r="BT740" t="str">
            <v>นางสาวจิตตานันท์ ดวงปัญญา</v>
          </cell>
          <cell r="BU740">
            <v>883165010262</v>
          </cell>
          <cell r="BV740" t="str">
            <v>1.นางสาวจิตตานันท์  ดวงปัญญา
2.นายอติรุจ  อินนันท์
3.นายญาณเดช  สุภาแก้ว
4.นางสาวณัฎฐกานต์  อินทิวงศ์</v>
          </cell>
          <cell r="BW740" t="str">
            <v>จำเลยที่ 1
คู่สมรสจำเลยที่ 1
จำเลยที่ 2
จำเลยที่ 3</v>
          </cell>
          <cell r="BX740" t="str">
            <v>1-5011-00087-85-4
1-5011-00075-00-7
3-5506-00319-17-2
3-5506-00421-22-8</v>
          </cell>
          <cell r="BY740"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40" t="str">
            <v>ไม่พบ</v>
          </cell>
          <cell r="CB740">
            <v>4</v>
          </cell>
        </row>
        <row r="741">
          <cell r="B741">
            <v>2203</v>
          </cell>
          <cell r="C741">
            <v>736</v>
          </cell>
          <cell r="D741">
            <v>9</v>
          </cell>
          <cell r="E741">
            <v>5</v>
          </cell>
          <cell r="F741">
            <v>2566</v>
          </cell>
          <cell r="G741">
            <v>800048510690</v>
          </cell>
          <cell r="H741" t="str">
            <v>นางสาว</v>
          </cell>
          <cell r="I741" t="str">
            <v>น้ำเพชร</v>
          </cell>
          <cell r="J741" t="str">
            <v>อะทะ</v>
          </cell>
          <cell r="K741">
            <v>3540100993630</v>
          </cell>
          <cell r="L741" t="str">
            <v>เซ็นทรัล แอร์พอร์ต พลาซ่า เชียงใหม่</v>
          </cell>
          <cell r="M741" t="str">
            <v>เชียงใหม่ 1</v>
          </cell>
          <cell r="N741">
            <v>8</v>
          </cell>
          <cell r="O741" t="str">
            <v>สินเชื่อธนาคารประชาชน</v>
          </cell>
          <cell r="P741" t="str">
            <v>1.บุคคลค้ำประกัน</v>
          </cell>
          <cell r="S741" t="str">
            <v>จังหวัดแพร่</v>
          </cell>
          <cell r="T741" t="str">
            <v>ผบ.4790</v>
          </cell>
          <cell r="U741">
            <v>2561</v>
          </cell>
          <cell r="V741" t="str">
            <v>ผบ.6530</v>
          </cell>
          <cell r="W741">
            <v>2561</v>
          </cell>
          <cell r="X741">
            <v>20</v>
          </cell>
          <cell r="Y741">
            <v>11</v>
          </cell>
          <cell r="Z741">
            <v>2561</v>
          </cell>
          <cell r="BB741" t="str">
            <v>รายงานผลสืบวันที่ 6/9/2566</v>
          </cell>
          <cell r="BC741">
            <v>900</v>
          </cell>
          <cell r="BD741">
            <v>30</v>
          </cell>
          <cell r="BE741">
            <v>4</v>
          </cell>
          <cell r="BF741">
            <v>2568</v>
          </cell>
          <cell r="BG741">
            <v>0</v>
          </cell>
          <cell r="BH741" t="str">
            <v>-</v>
          </cell>
          <cell r="BI741" t="str">
            <v>-</v>
          </cell>
          <cell r="BJ741" t="str">
            <v>-</v>
          </cell>
          <cell r="BK741">
            <v>0</v>
          </cell>
          <cell r="BL741">
            <v>1580</v>
          </cell>
          <cell r="BM741">
            <v>0</v>
          </cell>
          <cell r="BN741" t="str">
            <v/>
          </cell>
          <cell r="BO741" t="str">
            <v/>
          </cell>
          <cell r="BP741" t="str">
            <v/>
          </cell>
          <cell r="BQ741" t="str">
            <v>-</v>
          </cell>
          <cell r="BR741" t="str">
            <v>-</v>
          </cell>
          <cell r="BS741" t="str">
            <v>-</v>
          </cell>
          <cell r="BT741" t="str">
            <v>นางสาวน้ำเพชร อะทะ</v>
          </cell>
          <cell r="BU741">
            <v>0</v>
          </cell>
          <cell r="BV741" t="str">
            <v>1.นางสาวน้ำเพชร  อะทะ
2.นางสาวแอม  เทียนทิพย์
3.นางสาวนิภาพร  ใบแสด</v>
          </cell>
          <cell r="BW741" t="str">
            <v>จำเลยที่ 1
จำเลยที่ 2
จำเลยที่ 3</v>
          </cell>
          <cell r="BX741" t="str">
            <v>3-5401-00993-63-0
1-1014-00157-51-7
3-5015-00297-28-3</v>
          </cell>
          <cell r="BY741"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1" t="str">
            <v>พบ</v>
          </cell>
          <cell r="CB741">
            <v>3</v>
          </cell>
        </row>
        <row r="742">
          <cell r="B742">
            <v>2204</v>
          </cell>
          <cell r="C742">
            <v>737</v>
          </cell>
          <cell r="D742">
            <v>1</v>
          </cell>
          <cell r="E742">
            <v>6</v>
          </cell>
          <cell r="F742">
            <v>2566</v>
          </cell>
          <cell r="G742">
            <v>800033290498</v>
          </cell>
          <cell r="H742" t="str">
            <v>นาย</v>
          </cell>
          <cell r="I742" t="str">
            <v>พรชัย</v>
          </cell>
          <cell r="J742" t="str">
            <v>คำแดง</v>
          </cell>
          <cell r="K742">
            <v>3500200393171</v>
          </cell>
          <cell r="L742" t="str">
            <v>หนองหอย</v>
          </cell>
          <cell r="M742" t="str">
            <v>เชียงใหม่ 1</v>
          </cell>
          <cell r="N742">
            <v>8</v>
          </cell>
          <cell r="O742" t="str">
            <v>สินเชื่อธนาคารประชาชน</v>
          </cell>
          <cell r="P742" t="str">
            <v>1.บุคคลค้ำประกัน</v>
          </cell>
          <cell r="S742" t="str">
            <v>แขวงเชียงใหม่</v>
          </cell>
          <cell r="T742" t="str">
            <v>ผบ.10739</v>
          </cell>
          <cell r="U742">
            <v>2559</v>
          </cell>
          <cell r="V742" t="str">
            <v>ผบ.11127</v>
          </cell>
          <cell r="W742">
            <v>2559</v>
          </cell>
          <cell r="AA742">
            <v>27</v>
          </cell>
          <cell r="AB742">
            <v>9</v>
          </cell>
          <cell r="AC742">
            <v>2559</v>
          </cell>
          <cell r="BB742" t="str">
            <v>มีคำสั่งสืบทรัพย์เมื่อวันที่ 1-6-2566//รายงานผลสืบทรัพย์เมื่อวันที่ 22-8-2566//คำสั่งสืบทรัพย์ครั้งที่ 2 (2/4/2568)</v>
          </cell>
          <cell r="BC742">
            <v>1500</v>
          </cell>
          <cell r="BD742">
            <v>12</v>
          </cell>
          <cell r="BE742">
            <v>7</v>
          </cell>
          <cell r="BF742">
            <v>2567</v>
          </cell>
          <cell r="BG742">
            <v>0</v>
          </cell>
          <cell r="BH742" t="str">
            <v>-</v>
          </cell>
          <cell r="BI742" t="str">
            <v>-</v>
          </cell>
          <cell r="BJ742" t="str">
            <v>-</v>
          </cell>
          <cell r="BK742">
            <v>0</v>
          </cell>
          <cell r="BL742">
            <v>1415</v>
          </cell>
          <cell r="BM742">
            <v>0</v>
          </cell>
          <cell r="BN742" t="str">
            <v/>
          </cell>
          <cell r="BO742" t="str">
            <v/>
          </cell>
          <cell r="BP742" t="str">
            <v/>
          </cell>
          <cell r="BQ742" t="str">
            <v>-</v>
          </cell>
          <cell r="BR742" t="str">
            <v>-</v>
          </cell>
          <cell r="BS742" t="str">
            <v>-</v>
          </cell>
          <cell r="BT742" t="str">
            <v>นายพรชัย คำแดง</v>
          </cell>
          <cell r="BU742">
            <v>0</v>
          </cell>
          <cell r="BV742" t="str">
            <v>1.นายพรชัย  คำแดง
2.นายบัณฑิต  โพธิบัณฑิต
3.นางทิวาภรณ์  พงษ์สาร
4.นายการ  อินถา
5.นางสาวอ้อย  สุต๋า</v>
          </cell>
          <cell r="BW742" t="str">
            <v>จำเลยที่ 1
จำเลยที่ 2
คู่สมรสจำเลยที่ 2
จำเลยที่ 3
คู่สมรสจำเลยที่ 3</v>
          </cell>
          <cell r="BX742" t="str">
            <v>3-5002-00393-17-1
3-5013-00621-70-2
3-5406-00403-01-7
3-5002-00396-72-2
3-5002-00258-63-0</v>
          </cell>
          <cell r="BY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2" t="str">
            <v>ไม่พบ</v>
          </cell>
          <cell r="CB742">
            <v>5</v>
          </cell>
        </row>
        <row r="743">
          <cell r="B743">
            <v>2205</v>
          </cell>
          <cell r="C743">
            <v>738</v>
          </cell>
          <cell r="D743">
            <v>7</v>
          </cell>
          <cell r="E743">
            <v>6</v>
          </cell>
          <cell r="F743">
            <v>2566</v>
          </cell>
          <cell r="G743">
            <v>800022546553</v>
          </cell>
          <cell r="H743" t="str">
            <v>นางสาว</v>
          </cell>
          <cell r="I743" t="str">
            <v>ขวัญนภา</v>
          </cell>
          <cell r="J743" t="str">
            <v>แก้วอินตา</v>
          </cell>
          <cell r="K743">
            <v>3570101058665</v>
          </cell>
          <cell r="L743" t="str">
            <v>หนองหอย</v>
          </cell>
          <cell r="M743" t="str">
            <v>เชียงใหม่ 1</v>
          </cell>
          <cell r="N743">
            <v>8</v>
          </cell>
          <cell r="O743" t="str">
            <v>สินเชื่อธนาคารประชาชน</v>
          </cell>
          <cell r="P743" t="str">
            <v>1.บุคคลค้ำประกัน</v>
          </cell>
          <cell r="Q743">
            <v>162488</v>
          </cell>
          <cell r="R743">
            <v>12</v>
          </cell>
          <cell r="S743" t="str">
            <v>แขวงเชียงใหม่</v>
          </cell>
          <cell r="T743" t="str">
            <v>ผบ.11148</v>
          </cell>
          <cell r="U743">
            <v>2561</v>
          </cell>
          <cell r="V743" t="str">
            <v>ผบ.13158</v>
          </cell>
          <cell r="W743">
            <v>2561</v>
          </cell>
          <cell r="X743">
            <v>20</v>
          </cell>
          <cell r="Y743">
            <v>11</v>
          </cell>
          <cell r="Z743">
            <v>2561</v>
          </cell>
          <cell r="BB743" t="str">
            <v>มีคำสั่งสืบทรัพย์เมื่อวันที่ 7-6-2566</v>
          </cell>
          <cell r="BC743">
            <v>1500</v>
          </cell>
          <cell r="BD743">
            <v>23</v>
          </cell>
          <cell r="BE743">
            <v>7</v>
          </cell>
          <cell r="BF743">
            <v>2567</v>
          </cell>
          <cell r="BG743">
            <v>0</v>
          </cell>
          <cell r="BH743" t="str">
            <v>-</v>
          </cell>
          <cell r="BI743" t="str">
            <v>-</v>
          </cell>
          <cell r="BJ743" t="str">
            <v>-</v>
          </cell>
          <cell r="BK743">
            <v>0</v>
          </cell>
          <cell r="BL743">
            <v>1635</v>
          </cell>
          <cell r="BM743">
            <v>0</v>
          </cell>
          <cell r="BN743" t="str">
            <v/>
          </cell>
          <cell r="BO743" t="str">
            <v/>
          </cell>
          <cell r="BP743" t="str">
            <v/>
          </cell>
          <cell r="BQ743" t="str">
            <v>-</v>
          </cell>
          <cell r="BR743" t="str">
            <v>-</v>
          </cell>
          <cell r="BS743" t="str">
            <v>-</v>
          </cell>
          <cell r="BT743" t="str">
            <v>นางสาวขวัญนภา แก้วอินตา</v>
          </cell>
          <cell r="BU743">
            <v>823558010124</v>
          </cell>
          <cell r="BV743"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3" t="str">
            <v>จำเลยที่ 1
จำเลยที่ 2
คู่สมรสจำเลยที่ 2
จำเลยที่ 3
คู่สมรสจำเลยที่ 3</v>
          </cell>
          <cell r="BX743" t="str">
            <v>3-5701-01053-66-5
3-5099-00719-98-1
1-5003-00001-29-4
1-5001-00263-73-9
3-4399-00179-13-8</v>
          </cell>
          <cell r="BY743"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3" t="str">
            <v>พบทรัพย์</v>
          </cell>
        </row>
        <row r="744">
          <cell r="B744">
            <v>2206</v>
          </cell>
          <cell r="C744">
            <v>739</v>
          </cell>
          <cell r="D744">
            <v>7</v>
          </cell>
          <cell r="E744">
            <v>6</v>
          </cell>
          <cell r="F744">
            <v>2566</v>
          </cell>
          <cell r="G744" t="str">
            <v>800101510454 , 800106787446</v>
          </cell>
          <cell r="H744" t="str">
            <v>นางสาว</v>
          </cell>
          <cell r="I744" t="str">
            <v>รัชนี</v>
          </cell>
          <cell r="J744" t="str">
            <v>แก้วบุญเรือง</v>
          </cell>
          <cell r="K744" t="str">
            <v>3 5099 00894 44 8</v>
          </cell>
          <cell r="L744" t="str">
            <v>เชียงใหม่</v>
          </cell>
          <cell r="M744" t="str">
            <v>เชียงใหม่ 1</v>
          </cell>
          <cell r="N744">
            <v>8</v>
          </cell>
          <cell r="O744" t="str">
            <v>สินเชื่อธนาคารประชาชน , สินเชื่อผู้มีอาชีพอิสระ</v>
          </cell>
          <cell r="P744" t="str">
            <v>4.ไม่มีหลักประกัน</v>
          </cell>
          <cell r="Q744">
            <v>197221.69</v>
          </cell>
          <cell r="R744">
            <v>49349.25</v>
          </cell>
          <cell r="S744" t="str">
            <v>แขวงเชียงใหม่</v>
          </cell>
          <cell r="T744" t="str">
            <v>ผบE7793</v>
          </cell>
          <cell r="U744">
            <v>2565</v>
          </cell>
          <cell r="V744" t="str">
            <v>ผบE807</v>
          </cell>
          <cell r="W744">
            <v>2566</v>
          </cell>
          <cell r="X744">
            <v>7</v>
          </cell>
          <cell r="Y744">
            <v>2</v>
          </cell>
          <cell r="Z744">
            <v>2566</v>
          </cell>
          <cell r="BB744" t="str">
            <v>คำสั่งสืบทรัพย์ครั้งที่ 2 (2/4/2568)</v>
          </cell>
          <cell r="BC744">
            <v>600</v>
          </cell>
          <cell r="BD744">
            <v>23</v>
          </cell>
          <cell r="BE744">
            <v>7</v>
          </cell>
          <cell r="BF744">
            <v>2567</v>
          </cell>
          <cell r="BG744">
            <v>0</v>
          </cell>
          <cell r="BH744" t="str">
            <v>-</v>
          </cell>
          <cell r="BI744" t="str">
            <v>-</v>
          </cell>
          <cell r="BJ744" t="str">
            <v>-</v>
          </cell>
          <cell r="BK744">
            <v>0</v>
          </cell>
          <cell r="BL744">
            <v>440</v>
          </cell>
          <cell r="BM744">
            <v>0</v>
          </cell>
          <cell r="BN744">
            <v>24</v>
          </cell>
          <cell r="BO744">
            <v>10</v>
          </cell>
          <cell r="BP744">
            <v>2567</v>
          </cell>
          <cell r="BQ744" t="str">
            <v>-</v>
          </cell>
          <cell r="BR744" t="str">
            <v>-</v>
          </cell>
          <cell r="BS744" t="str">
            <v>-</v>
          </cell>
          <cell r="BT744" t="str">
            <v>นางสาวรัชนี แก้วบุญเรือง</v>
          </cell>
          <cell r="BU744">
            <v>883165010689</v>
          </cell>
          <cell r="BV744" t="str">
            <v>1.นางสาวรัชนี  แก้วบุญเรือง
2.นายทองสุข  เอ็มโอด</v>
          </cell>
          <cell r="BW744" t="str">
            <v>จำเลย
คู่สมรสจำเลย</v>
          </cell>
          <cell r="BX744" t="str">
            <v>3-5099-00894-44-8
3-5212-00387-22-8</v>
          </cell>
          <cell r="BY744" t="str">
            <v>-ไม่พบว่ามีกรรมสิทธิ์ในที่ดิน อ.เมืองเชียงใหม่ จ.เชียงใหม่
-ไม่พบว่ามีกรรมสิทธิ์ในที่ดิน อ.เมืองเชียงใหม่ จ.เชียงใหม่</v>
          </cell>
          <cell r="BZ744" t="str">
            <v>ไม่พบ</v>
          </cell>
          <cell r="CB744">
            <v>2</v>
          </cell>
        </row>
        <row r="745">
          <cell r="B745">
            <v>2207</v>
          </cell>
          <cell r="C745">
            <v>740</v>
          </cell>
          <cell r="D745">
            <v>7</v>
          </cell>
          <cell r="E745">
            <v>6</v>
          </cell>
          <cell r="F745">
            <v>2566</v>
          </cell>
          <cell r="G745" t="str">
            <v>800087620806 , 800087684927</v>
          </cell>
          <cell r="H745" t="str">
            <v>นาย</v>
          </cell>
          <cell r="I745" t="str">
            <v xml:space="preserve">วิรุติ </v>
          </cell>
          <cell r="J745" t="str">
            <v>เมืองแก้ว</v>
          </cell>
          <cell r="K745">
            <v>1509900199522</v>
          </cell>
          <cell r="L745" t="str">
            <v>ถนนทิพย์เนตร</v>
          </cell>
          <cell r="M745" t="str">
            <v>เชียงใหม่ 1</v>
          </cell>
          <cell r="N745">
            <v>8</v>
          </cell>
          <cell r="O745" t="str">
            <v xml:space="preserve">สินเชื่อธนาคารประชาชน , สินเชื่อแก้ไขปัญาหนี้นอกระบบPSA ระยะที่ 2 </v>
          </cell>
          <cell r="P745" t="str">
            <v>1.บุคคลค้ำประกัน</v>
          </cell>
          <cell r="Q745">
            <v>35988</v>
          </cell>
          <cell r="R745">
            <v>14780.23</v>
          </cell>
          <cell r="S745" t="str">
            <v>แขวงเชียงใหม่</v>
          </cell>
          <cell r="T745" t="str">
            <v>ผบE7756</v>
          </cell>
          <cell r="U745">
            <v>2565</v>
          </cell>
          <cell r="V745" t="str">
            <v>ผบE837</v>
          </cell>
          <cell r="W745">
            <v>2566</v>
          </cell>
          <cell r="X745">
            <v>7</v>
          </cell>
          <cell r="Y745">
            <v>2</v>
          </cell>
          <cell r="Z745">
            <v>2566</v>
          </cell>
          <cell r="BB745" t="str">
            <v>รายงานผลสืบวันที่ 6/9/2566</v>
          </cell>
          <cell r="BC745">
            <v>1200</v>
          </cell>
          <cell r="BD745">
            <v>12</v>
          </cell>
          <cell r="BE745">
            <v>7</v>
          </cell>
          <cell r="BF745">
            <v>2567</v>
          </cell>
          <cell r="BG745">
            <v>0</v>
          </cell>
          <cell r="BH745" t="str">
            <v>-</v>
          </cell>
          <cell r="BI745" t="str">
            <v>-</v>
          </cell>
          <cell r="BJ745" t="str">
            <v>-</v>
          </cell>
          <cell r="BK745">
            <v>0</v>
          </cell>
          <cell r="BL745">
            <v>2855</v>
          </cell>
          <cell r="BM745">
            <v>0</v>
          </cell>
          <cell r="BN745" t="str">
            <v/>
          </cell>
          <cell r="BO745" t="str">
            <v/>
          </cell>
          <cell r="BP745" t="str">
            <v/>
          </cell>
          <cell r="BQ745" t="str">
            <v>-</v>
          </cell>
          <cell r="BR745" t="str">
            <v>-</v>
          </cell>
          <cell r="BS745" t="str">
            <v>-</v>
          </cell>
          <cell r="BT745" t="str">
            <v>นายวิรุติ  เมืองแก้ว</v>
          </cell>
          <cell r="BU745">
            <v>883165010613</v>
          </cell>
          <cell r="BV745" t="str">
            <v>1.นายวิรุติ  เมืองแก้ว
2.นางสาวพรประภา  คงคาดิษฐ์
3.นายฉัตร์นิพนธ์  เผ่าพันธุ์
4.นายพัชรพล  เลื่อมใจหาญ</v>
          </cell>
          <cell r="BW745" t="str">
            <v>จำเลยที่ 1
คู่สมรสจำเลยที่ 1
จำเลยที่ 2
จำเลยที่ 3</v>
          </cell>
          <cell r="BX745" t="str">
            <v>1-5099-00199-52-2
1-5099-00444-87-0
1-5105-00047-67-1
1-5099-01271-58-8</v>
          </cell>
          <cell r="BY745"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5" t="str">
            <v>พบ</v>
          </cell>
          <cell r="CB745">
            <v>4</v>
          </cell>
        </row>
        <row r="746">
          <cell r="B746">
            <v>2208</v>
          </cell>
          <cell r="C746">
            <v>741</v>
          </cell>
          <cell r="D746">
            <v>7</v>
          </cell>
          <cell r="E746">
            <v>6</v>
          </cell>
          <cell r="F746">
            <v>2566</v>
          </cell>
          <cell r="G746">
            <v>800070523892</v>
          </cell>
          <cell r="H746" t="str">
            <v>นาย</v>
          </cell>
          <cell r="I746" t="str">
            <v>ธนวัฒน์</v>
          </cell>
          <cell r="J746" t="str">
            <v xml:space="preserve">เลรามัญ </v>
          </cell>
          <cell r="K746">
            <v>1509900928885</v>
          </cell>
          <cell r="L746" t="str">
            <v>เม-ญ่า เชียงใหม่</v>
          </cell>
          <cell r="M746" t="str">
            <v>เชียงใหม่ 1</v>
          </cell>
          <cell r="N746">
            <v>8</v>
          </cell>
          <cell r="O746" t="str">
            <v>สินเชื่อธนาคารประชาชน</v>
          </cell>
          <cell r="P746" t="str">
            <v>1.บุคคลค้ำประกัน</v>
          </cell>
          <cell r="Q746">
            <v>43341.54</v>
          </cell>
          <cell r="R746">
            <v>23238.75</v>
          </cell>
          <cell r="S746" t="str">
            <v>แขวงเชียงใหม่</v>
          </cell>
          <cell r="T746" t="str">
            <v>ผบE7758</v>
          </cell>
          <cell r="U746">
            <v>2565</v>
          </cell>
          <cell r="V746" t="str">
            <v>ผบE1210</v>
          </cell>
          <cell r="W746">
            <v>2566</v>
          </cell>
          <cell r="X746">
            <v>20</v>
          </cell>
          <cell r="Y746">
            <v>2</v>
          </cell>
          <cell r="Z746">
            <v>2566</v>
          </cell>
          <cell r="BB746" t="str">
            <v>รายงานผลสืบวันที่ 6/9/2566//คำสั่งสืบทรัพย์ครั้งที่ 2 (2/4/2568)</v>
          </cell>
          <cell r="BC746">
            <v>1500</v>
          </cell>
          <cell r="BD746">
            <v>12</v>
          </cell>
          <cell r="BE746">
            <v>7</v>
          </cell>
          <cell r="BF746">
            <v>2567</v>
          </cell>
          <cell r="BG746">
            <v>0</v>
          </cell>
          <cell r="BH746" t="str">
            <v>-</v>
          </cell>
          <cell r="BI746" t="str">
            <v>-</v>
          </cell>
          <cell r="BJ746" t="str">
            <v>-</v>
          </cell>
          <cell r="BK746">
            <v>0</v>
          </cell>
          <cell r="BL746">
            <v>1935</v>
          </cell>
          <cell r="BM746">
            <v>0</v>
          </cell>
          <cell r="BN746" t="str">
            <v/>
          </cell>
          <cell r="BO746" t="str">
            <v/>
          </cell>
          <cell r="BP746" t="str">
            <v/>
          </cell>
          <cell r="BQ746" t="str">
            <v>-</v>
          </cell>
          <cell r="BR746" t="str">
            <v>-</v>
          </cell>
          <cell r="BS746" t="str">
            <v>-</v>
          </cell>
          <cell r="BT746" t="str">
            <v xml:space="preserve">นายธนวัฒน์ เลรามัญ </v>
          </cell>
          <cell r="BU746">
            <v>883165010620</v>
          </cell>
          <cell r="BV746" t="str">
            <v>1.นายธนวัฒน์  เลรามัญ
2.นายชยุตพงศ์  ไข่ทอง
3.นางสาวพัชรินทร์  พุทธมณี
4.นางสาวณัฐปภัสร์  ไชยชนะศัตรู
5.นายนัธทวัฒน์  วิชัย</v>
          </cell>
          <cell r="BW746" t="str">
            <v>จำเลยที่ 1
จำเลยที่ 2
คู่สมรสจำเลยที่ 2
จำเลยที่ 3
คู่สมรสจำเลยที่ 3</v>
          </cell>
          <cell r="BX746" t="str">
            <v>1-5099-00928-88-5
1-5009-00130-80-0
3-5801-00037-92-5
1-5599-00084-21-1
1-5606-00013-67-1</v>
          </cell>
          <cell r="BY74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6" t="str">
            <v>พบ</v>
          </cell>
          <cell r="CB746">
            <v>5</v>
          </cell>
        </row>
        <row r="747">
          <cell r="B747">
            <v>2209</v>
          </cell>
          <cell r="C747">
            <v>742</v>
          </cell>
          <cell r="D747">
            <v>7</v>
          </cell>
          <cell r="E747">
            <v>6</v>
          </cell>
          <cell r="F747">
            <v>2566</v>
          </cell>
          <cell r="G747">
            <v>800096898534</v>
          </cell>
          <cell r="H747" t="str">
            <v>นางสาว</v>
          </cell>
          <cell r="I747" t="str">
            <v>อาภาภรณ์</v>
          </cell>
          <cell r="J747" t="str">
            <v>ยะมะโน</v>
          </cell>
          <cell r="K747">
            <v>1580300077207</v>
          </cell>
          <cell r="L747" t="str">
            <v>ถนนทิพย์เนตร</v>
          </cell>
          <cell r="M747" t="str">
            <v>เชียงใหม่ 1</v>
          </cell>
          <cell r="N747">
            <v>8</v>
          </cell>
          <cell r="O747" t="str">
            <v>สินเชื่อธนาคารประชาชน</v>
          </cell>
          <cell r="P747" t="str">
            <v>1.บุคคลค้ำประกัน</v>
          </cell>
          <cell r="Q747">
            <v>60365.32</v>
          </cell>
          <cell r="R747">
            <v>13595.18</v>
          </cell>
          <cell r="S747" t="str">
            <v>จังหวัดแม่ฮ่องสอน สาขาปาย</v>
          </cell>
          <cell r="T747" t="str">
            <v>ผบE180</v>
          </cell>
          <cell r="U747">
            <v>2565</v>
          </cell>
          <cell r="V747" t="str">
            <v>ผบE12</v>
          </cell>
          <cell r="W747">
            <v>2566</v>
          </cell>
          <cell r="X747">
            <v>23</v>
          </cell>
          <cell r="Y747">
            <v>1</v>
          </cell>
          <cell r="Z747">
            <v>2566</v>
          </cell>
          <cell r="BB747" t="str">
            <v>มีคำสั่งสืบทรัพย์เมื่อวันที่ 7-6-2566//รายงานผลสืบทรัพย์เมื่อวันที่ 28-8-2566</v>
          </cell>
          <cell r="BC747">
            <v>900</v>
          </cell>
          <cell r="BD747">
            <v>8</v>
          </cell>
          <cell r="BE747">
            <v>1</v>
          </cell>
          <cell r="BF747">
            <v>2567</v>
          </cell>
          <cell r="BG747">
            <v>0</v>
          </cell>
          <cell r="BH747" t="str">
            <v>-</v>
          </cell>
          <cell r="BI747" t="str">
            <v>-</v>
          </cell>
          <cell r="BJ747" t="str">
            <v>-</v>
          </cell>
          <cell r="BK747">
            <v>0</v>
          </cell>
          <cell r="BL747">
            <v>1095</v>
          </cell>
          <cell r="BM747">
            <v>0</v>
          </cell>
          <cell r="BN747">
            <v>8</v>
          </cell>
          <cell r="BO747">
            <v>3</v>
          </cell>
          <cell r="BP747">
            <v>2567</v>
          </cell>
          <cell r="BQ747" t="str">
            <v>-</v>
          </cell>
          <cell r="BR747" t="str">
            <v>-</v>
          </cell>
          <cell r="BS747" t="str">
            <v>-</v>
          </cell>
          <cell r="BT747" t="str">
            <v>นางสาวอาภาภรณ์ ยะมะโน</v>
          </cell>
          <cell r="BU747">
            <v>883165010604</v>
          </cell>
          <cell r="BV747" t="str">
            <v>1.นางสาวอาภาภรณ์  ยะมะโน
2.นายอรรถพล  วัลยา
3.นายภาคภูมิ  ภูวดล</v>
          </cell>
          <cell r="BW747" t="str">
            <v>จำเลยที่ 1
คู่สมรสจำเลยที่ 1
จำเลยที่ 2</v>
          </cell>
          <cell r="BX747" t="str">
            <v>1-5803-00077-20-7
1-1412-00120-67-9
2-6205-00031-97-6</v>
          </cell>
          <cell r="BY747"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7" t="str">
            <v>ไม่พบ</v>
          </cell>
          <cell r="CB747">
            <v>3</v>
          </cell>
        </row>
        <row r="748">
          <cell r="B748">
            <v>2210</v>
          </cell>
          <cell r="C748">
            <v>743</v>
          </cell>
          <cell r="D748">
            <v>7</v>
          </cell>
          <cell r="E748">
            <v>6</v>
          </cell>
          <cell r="F748">
            <v>2566</v>
          </cell>
          <cell r="G748">
            <v>800091427644</v>
          </cell>
          <cell r="H748" t="str">
            <v>นาย</v>
          </cell>
          <cell r="I748" t="str">
            <v>ฤทธิ์เดช</v>
          </cell>
          <cell r="J748" t="str">
            <v>ใจคำ</v>
          </cell>
          <cell r="K748">
            <v>3500600553183</v>
          </cell>
          <cell r="L748" t="str">
            <v>เทสโก้โลตัส คำเที่ยง</v>
          </cell>
          <cell r="M748" t="str">
            <v>เชียงใหม่ 1</v>
          </cell>
          <cell r="N748">
            <v>8</v>
          </cell>
          <cell r="O748" t="str">
            <v>สินเชื่อธนาคารประชาชน</v>
          </cell>
          <cell r="P748" t="str">
            <v>1.บุคคลค้ำประกัน</v>
          </cell>
          <cell r="Q748">
            <v>181244</v>
          </cell>
          <cell r="R748">
            <v>46740.95</v>
          </cell>
          <cell r="S748" t="str">
            <v>แขวงเชียงดาว</v>
          </cell>
          <cell r="T748" t="str">
            <v>ผบE855</v>
          </cell>
          <cell r="U748">
            <v>2565</v>
          </cell>
          <cell r="V748" t="str">
            <v>ผบE944</v>
          </cell>
          <cell r="W748">
            <v>2565</v>
          </cell>
          <cell r="X748">
            <v>7</v>
          </cell>
          <cell r="Y748">
            <v>12</v>
          </cell>
          <cell r="Z748">
            <v>2565</v>
          </cell>
          <cell r="BB748" t="str">
            <v>วันที่รับเรื่อง7/6/66//รายงานผลสืบทรัพย์เมื่อวันที่ 6/10/2566</v>
          </cell>
          <cell r="BC748">
            <v>900</v>
          </cell>
          <cell r="BD748">
            <v>8</v>
          </cell>
          <cell r="BE748">
            <v>3</v>
          </cell>
          <cell r="BF748">
            <v>2567</v>
          </cell>
          <cell r="BG748">
            <v>0</v>
          </cell>
          <cell r="BH748" t="str">
            <v>-</v>
          </cell>
          <cell r="BI748" t="str">
            <v>-</v>
          </cell>
          <cell r="BJ748" t="str">
            <v>-</v>
          </cell>
          <cell r="BK748">
            <v>0</v>
          </cell>
          <cell r="BL748">
            <v>1930</v>
          </cell>
          <cell r="BM748">
            <v>0</v>
          </cell>
          <cell r="BN748" t="str">
            <v/>
          </cell>
          <cell r="BO748" t="str">
            <v/>
          </cell>
          <cell r="BP748" t="str">
            <v/>
          </cell>
          <cell r="BQ748" t="str">
            <v>-</v>
          </cell>
          <cell r="BR748" t="str">
            <v>-</v>
          </cell>
          <cell r="BS748" t="str">
            <v>-</v>
          </cell>
          <cell r="BT748" t="str">
            <v>นายฤทธิ์เดช ใจคำ</v>
          </cell>
          <cell r="BU748">
            <v>883165010177</v>
          </cell>
          <cell r="BV748" t="str">
            <v>1.นายฤทธิ์เดช ใจคำ
2.นางวราภรณ์ จิน๊ะ
3.นายอภิรักษ์ จิน๊ะ</v>
          </cell>
          <cell r="BW748" t="str">
            <v>จำเลยที่1
จำเลยที่2
คู่สมรสจำเลยที่2</v>
          </cell>
          <cell r="BX748" t="str">
            <v>3-5006-00553-18-3
3-5005-00182-56-6
3-5014-00516-86-2</v>
          </cell>
          <cell r="BY748"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8" t="str">
            <v>พบ</v>
          </cell>
          <cell r="CB748">
            <v>3</v>
          </cell>
        </row>
        <row r="749">
          <cell r="B749">
            <v>2211</v>
          </cell>
          <cell r="C749">
            <v>744</v>
          </cell>
          <cell r="D749">
            <v>9</v>
          </cell>
          <cell r="E749">
            <v>6</v>
          </cell>
          <cell r="F749">
            <v>2566</v>
          </cell>
          <cell r="G749">
            <v>800068168320</v>
          </cell>
          <cell r="H749" t="str">
            <v>นาง</v>
          </cell>
          <cell r="I749" t="str">
            <v>ละออ</v>
          </cell>
          <cell r="J749" t="str">
            <v>ขัติบุญเรือง</v>
          </cell>
          <cell r="K749" t="str">
            <v>3 5602 00423 28 2</v>
          </cell>
          <cell r="L749" t="str">
            <v>เซ็นทรัล เฟสติวัล เชียงใหม่</v>
          </cell>
          <cell r="M749" t="str">
            <v>เชียงใหม่ 1</v>
          </cell>
          <cell r="N749">
            <v>8</v>
          </cell>
          <cell r="O749" t="str">
            <v>สินเชื่อธนาคารประชาชน</v>
          </cell>
          <cell r="P749" t="str">
            <v>1.บุคคลค้ำประกัน</v>
          </cell>
          <cell r="Q749">
            <v>38321</v>
          </cell>
          <cell r="R749">
            <v>27835.4</v>
          </cell>
          <cell r="S749" t="str">
            <v>แขวงเวียงป่าเป้า</v>
          </cell>
          <cell r="T749" t="str">
            <v>ผบE23</v>
          </cell>
          <cell r="U749">
            <v>2566</v>
          </cell>
          <cell r="V749" t="str">
            <v>ผบE139</v>
          </cell>
          <cell r="W749">
            <v>2566</v>
          </cell>
          <cell r="X749">
            <v>1</v>
          </cell>
          <cell r="Y749">
            <v>3</v>
          </cell>
          <cell r="Z749">
            <v>2566</v>
          </cell>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1075</v>
          </cell>
          <cell r="BM749">
            <v>0</v>
          </cell>
          <cell r="BN749" t="str">
            <v/>
          </cell>
          <cell r="BO749" t="str">
            <v/>
          </cell>
          <cell r="BP749" t="str">
            <v/>
          </cell>
          <cell r="BQ749" t="str">
            <v>-</v>
          </cell>
          <cell r="BR749" t="str">
            <v>-</v>
          </cell>
          <cell r="BS749" t="str">
            <v>-</v>
          </cell>
          <cell r="BT749" t="str">
            <v>นางละออ ขัติบุญเรือง</v>
          </cell>
          <cell r="BU749">
            <v>883165010394</v>
          </cell>
          <cell r="BV749" t="str">
            <v>1.นางละออ  ขัติบุญเรือง
2.นายภูริศ  ช่างไม้
3.นางปราณี  ขัติบุญเรือง</v>
          </cell>
          <cell r="BW749" t="str">
            <v>จำเลยที่ 1
จำเลยที่ 2
จำเลยที่ 3</v>
          </cell>
          <cell r="BX749" t="str">
            <v>3-5602-000423-28-2
1-1014-01637-15-6
1-5601-00374-76-3</v>
          </cell>
          <cell r="BY749"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9" t="str">
            <v>ไม่พบ</v>
          </cell>
          <cell r="CB749">
            <v>3</v>
          </cell>
        </row>
        <row r="750">
          <cell r="B750">
            <v>2212</v>
          </cell>
          <cell r="C750">
            <v>745</v>
          </cell>
          <cell r="D750">
            <v>9</v>
          </cell>
          <cell r="E750">
            <v>6</v>
          </cell>
          <cell r="F750">
            <v>2566</v>
          </cell>
          <cell r="G750">
            <v>800097516598</v>
          </cell>
          <cell r="H750" t="str">
            <v>นางสาว</v>
          </cell>
          <cell r="I750" t="str">
            <v>ทวินันท์</v>
          </cell>
          <cell r="J750" t="str">
            <v>สุคันธเสาวภาคย์</v>
          </cell>
          <cell r="K750">
            <v>1580200047918</v>
          </cell>
          <cell r="L750" t="str">
            <v>ท่าแพ</v>
          </cell>
          <cell r="M750" t="str">
            <v>เชียงใหม่ 1</v>
          </cell>
          <cell r="N750">
            <v>8</v>
          </cell>
          <cell r="O750" t="str">
            <v>สินเชื่อธนาคารประชาชน</v>
          </cell>
          <cell r="P750" t="str">
            <v>1.บุคคลค้ำประกัน</v>
          </cell>
          <cell r="Q750">
            <v>49984</v>
          </cell>
          <cell r="R750">
            <v>15015.4</v>
          </cell>
          <cell r="S750" t="str">
            <v>แขวงเชียงราย</v>
          </cell>
          <cell r="T750" t="str">
            <v>ผบE3552</v>
          </cell>
          <cell r="U750">
            <v>2565</v>
          </cell>
          <cell r="V750" t="str">
            <v>ผบE115</v>
          </cell>
          <cell r="W750">
            <v>2566</v>
          </cell>
          <cell r="X750">
            <v>18</v>
          </cell>
          <cell r="Y750">
            <v>1</v>
          </cell>
          <cell r="Z750">
            <v>2566</v>
          </cell>
          <cell r="BB750" t="str">
            <v>มีคำสั่งสืบทรัพย์เมื่อวันที่ 9-6-2566//รายงานผลสืบทรัพย์เมื่อวันที่ 28-8-2566 สืบทรัพย์ครั้งที่ 2 (คำสั่ง 10/04/2568)</v>
          </cell>
          <cell r="BC750">
            <v>900</v>
          </cell>
          <cell r="BD750">
            <v>8</v>
          </cell>
          <cell r="BE750">
            <v>1</v>
          </cell>
          <cell r="BF750">
            <v>2567</v>
          </cell>
          <cell r="BG750">
            <v>0</v>
          </cell>
          <cell r="BH750" t="str">
            <v>-</v>
          </cell>
          <cell r="BI750" t="str">
            <v>-</v>
          </cell>
          <cell r="BJ750" t="str">
            <v>-</v>
          </cell>
          <cell r="BK750">
            <v>0</v>
          </cell>
          <cell r="BL750">
            <v>1145</v>
          </cell>
          <cell r="BM750">
            <v>0</v>
          </cell>
          <cell r="BN750">
            <v>11</v>
          </cell>
          <cell r="BO750">
            <v>3</v>
          </cell>
          <cell r="BP750">
            <v>2567</v>
          </cell>
          <cell r="BQ750" t="str">
            <v>-</v>
          </cell>
          <cell r="BR750" t="str">
            <v>-</v>
          </cell>
          <cell r="BS750" t="str">
            <v>-</v>
          </cell>
          <cell r="BT750" t="str">
            <v>นางสาวทวินันท์ สุคันธเสาวภาคย์</v>
          </cell>
          <cell r="BU750">
            <v>883165010085</v>
          </cell>
          <cell r="BV750" t="str">
            <v>1.นางสาวทวินันท์  สุคันธเสาวภาคย์
2.นางสาวสุดาพร  จันทร์ฤทธิ์
3.นางสาวนิจจารีย์  ขันทะยศ</v>
          </cell>
          <cell r="BW750" t="str">
            <v>จำเลยที่ 1
จำเลยที่ 2
จำเลยที่ 3</v>
          </cell>
          <cell r="BX750" t="str">
            <v>1-5802-00047-91-8
1-5399-00511-69-1
1-5599-00264-80-4</v>
          </cell>
          <cell r="BY750"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50" t="str">
            <v>ไม่พบ</v>
          </cell>
          <cell r="CB750">
            <v>3</v>
          </cell>
        </row>
        <row r="751">
          <cell r="B751">
            <v>2213</v>
          </cell>
          <cell r="C751">
            <v>746</v>
          </cell>
          <cell r="D751">
            <v>9</v>
          </cell>
          <cell r="E751">
            <v>6</v>
          </cell>
          <cell r="F751">
            <v>2566</v>
          </cell>
          <cell r="G751">
            <v>800074176119</v>
          </cell>
          <cell r="H751" t="str">
            <v>นาย</v>
          </cell>
          <cell r="I751" t="str">
            <v>วาทิต</v>
          </cell>
          <cell r="J751" t="str">
            <v>ไพรพนาดล</v>
          </cell>
          <cell r="K751" t="str">
            <v>1 5801 00053 98 3</v>
          </cell>
          <cell r="L751" t="str">
            <v>ช้างม่อย</v>
          </cell>
          <cell r="M751" t="str">
            <v>เชียงใหม่ 1</v>
          </cell>
          <cell r="N751">
            <v>8</v>
          </cell>
          <cell r="O751" t="str">
            <v>สินเชื่อธนาคารประชาชน</v>
          </cell>
          <cell r="P751" t="str">
            <v>1.บุคคลค้ำประกัน</v>
          </cell>
          <cell r="Q751">
            <v>42793.95</v>
          </cell>
          <cell r="R751">
            <v>22633.53</v>
          </cell>
          <cell r="S751" t="str">
            <v>จังหวัดแม่ฮ่องสอน</v>
          </cell>
          <cell r="T751" t="str">
            <v>ผบE13</v>
          </cell>
          <cell r="U751">
            <v>2566</v>
          </cell>
          <cell r="V751" t="str">
            <v>ผบE70</v>
          </cell>
          <cell r="W751">
            <v>2566</v>
          </cell>
          <cell r="X751">
            <v>28</v>
          </cell>
          <cell r="Y751">
            <v>2</v>
          </cell>
          <cell r="Z751">
            <v>2566</v>
          </cell>
          <cell r="BB751" t="str">
            <v>มีคำสั่งสืบทรัพย์เมื่อวันที่ 9-6-2566//รายงานผลสืบทรัพย์เมื่อวันที่ 28-8-2566</v>
          </cell>
          <cell r="BC751">
            <v>1200</v>
          </cell>
          <cell r="BD751">
            <v>8</v>
          </cell>
          <cell r="BE751">
            <v>1</v>
          </cell>
          <cell r="BF751">
            <v>2567</v>
          </cell>
          <cell r="BG751">
            <v>0</v>
          </cell>
          <cell r="BH751" t="str">
            <v>-</v>
          </cell>
          <cell r="BI751" t="str">
            <v>-</v>
          </cell>
          <cell r="BJ751" t="str">
            <v>-</v>
          </cell>
          <cell r="BK751">
            <v>0</v>
          </cell>
          <cell r="BL751">
            <v>1545</v>
          </cell>
          <cell r="BM751">
            <v>0</v>
          </cell>
          <cell r="BN751">
            <v>15</v>
          </cell>
          <cell r="BO751">
            <v>3</v>
          </cell>
          <cell r="BP751">
            <v>2567</v>
          </cell>
          <cell r="BQ751" t="str">
            <v>-</v>
          </cell>
          <cell r="BR751" t="str">
            <v>-</v>
          </cell>
          <cell r="BS751" t="str">
            <v>-</v>
          </cell>
          <cell r="BT751" t="str">
            <v>นายวาทิต ไพรพนาดล</v>
          </cell>
          <cell r="BU751">
            <v>883165010385</v>
          </cell>
          <cell r="BV751" t="str">
            <v>1.นายวาทิต  ไพรพนาดล
2.นางสาวเบญจพร  วนากมลชัย
3.นายปวิตร  ไพรป่าโมกข์
4.นายสุนันท์  ไพรพาโชค</v>
          </cell>
          <cell r="BW751" t="str">
            <v>จำเลยที่ 1
คู่สมรสจำเลยที่ 1
จำเลยที่ 2
จำเลยที่ 3</v>
          </cell>
          <cell r="BX751" t="str">
            <v>1-5801-00053-98-3
1-5801-00063-57-1
1-5899-00095-01-8
1-5899-00007-40-2</v>
          </cell>
          <cell r="BY751"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2">
          <cell r="B752">
            <v>2214</v>
          </cell>
          <cell r="C752">
            <v>747</v>
          </cell>
          <cell r="D752">
            <v>9</v>
          </cell>
          <cell r="E752">
            <v>6</v>
          </cell>
          <cell r="F752">
            <v>2566</v>
          </cell>
          <cell r="G752">
            <v>800033668941</v>
          </cell>
          <cell r="H752" t="str">
            <v>นางสาว</v>
          </cell>
          <cell r="I752" t="str">
            <v>วีณา</v>
          </cell>
          <cell r="J752" t="str">
            <v>กองมงคล</v>
          </cell>
          <cell r="K752">
            <v>3559900101669</v>
          </cell>
          <cell r="L752" t="str">
            <v>ช้างม่อย</v>
          </cell>
          <cell r="M752" t="str">
            <v>เชียงใหม่ 1</v>
          </cell>
          <cell r="N752">
            <v>8</v>
          </cell>
          <cell r="O752" t="str">
            <v>สินเชื่อพัฒนาองค์กรชุมชน (รายบุคคล)</v>
          </cell>
          <cell r="P752" t="str">
            <v>1.บุคคลค้ำประกัน</v>
          </cell>
          <cell r="Q752">
            <v>323417.90999999997</v>
          </cell>
          <cell r="R752">
            <v>67126.05</v>
          </cell>
          <cell r="S752" t="str">
            <v>จังหวัดเชียงใหม่</v>
          </cell>
          <cell r="T752" t="str">
            <v>ผบE70</v>
          </cell>
          <cell r="U752">
            <v>2566</v>
          </cell>
          <cell r="V752" t="str">
            <v>ผบE359</v>
          </cell>
          <cell r="W752">
            <v>2566</v>
          </cell>
          <cell r="X752">
            <v>13</v>
          </cell>
          <cell r="Y752">
            <v>3</v>
          </cell>
          <cell r="Z752">
            <v>2566</v>
          </cell>
          <cell r="BB752" t="str">
            <v>คำสั่งดำเนินการ9/6/2566//รายงานสืบทรัพย์วันที่ 19/9/2566 (ปิดบัญชี)</v>
          </cell>
          <cell r="BC752">
            <v>1200</v>
          </cell>
          <cell r="BD752">
            <v>12</v>
          </cell>
          <cell r="BE752">
            <v>7</v>
          </cell>
          <cell r="BF752">
            <v>2567</v>
          </cell>
          <cell r="BG752">
            <v>0</v>
          </cell>
          <cell r="BH752" t="str">
            <v>-</v>
          </cell>
          <cell r="BI752" t="str">
            <v>-</v>
          </cell>
          <cell r="BJ752" t="str">
            <v>-</v>
          </cell>
          <cell r="BK752">
            <v>0</v>
          </cell>
          <cell r="BL752">
            <v>2350</v>
          </cell>
          <cell r="BM752">
            <v>0</v>
          </cell>
          <cell r="BN752" t="str">
            <v/>
          </cell>
          <cell r="BO752" t="str">
            <v/>
          </cell>
          <cell r="BP752" t="str">
            <v/>
          </cell>
          <cell r="BQ752" t="str">
            <v>-</v>
          </cell>
          <cell r="BR752" t="str">
            <v>-</v>
          </cell>
          <cell r="BS752" t="str">
            <v>-</v>
          </cell>
          <cell r="BT752" t="str">
            <v>นางสาววีณา กองมงคล</v>
          </cell>
          <cell r="BU752">
            <v>883165010784</v>
          </cell>
          <cell r="BV752" t="str">
            <v>1.นางสาววีณา  กองมงคล
2.นายศรายุทธ  แก้วยนต์
3.นายอาวุฒิ สุมัชยา
4.นางสังวาลย์  สุมัชยา</v>
          </cell>
          <cell r="BW752" t="str">
            <v>จำเลยที่ 1
จำเลยที่ 2
จำเลยที่ 3
คู่สมรสจำเลยที่ 3</v>
          </cell>
          <cell r="BX752" t="str">
            <v>3-5599-00101-66-9
3-5013-00788-41-1
3-5708-00114-36-1
3-5506-00300-86-2</v>
          </cell>
          <cell r="BY752"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2" t="str">
            <v>พบ</v>
          </cell>
          <cell r="CB752">
            <v>4</v>
          </cell>
        </row>
        <row r="753">
          <cell r="B753">
            <v>2215</v>
          </cell>
          <cell r="C753">
            <v>748</v>
          </cell>
          <cell r="D753">
            <v>13</v>
          </cell>
          <cell r="E753">
            <v>6</v>
          </cell>
          <cell r="F753">
            <v>2566</v>
          </cell>
          <cell r="G753">
            <v>800074090112</v>
          </cell>
          <cell r="H753" t="str">
            <v>นาย</v>
          </cell>
          <cell r="I753" t="str">
            <v>ศรัณย์</v>
          </cell>
          <cell r="J753" t="str">
            <v>พุทธเกิด</v>
          </cell>
          <cell r="K753">
            <v>1509901464947</v>
          </cell>
          <cell r="L753" t="str">
            <v>ช้างม่อย</v>
          </cell>
          <cell r="M753" t="str">
            <v>เชียงใหม่ 1</v>
          </cell>
          <cell r="N753">
            <v>8</v>
          </cell>
          <cell r="O753" t="str">
            <v>สินเชื่อธนาคารประชาชน</v>
          </cell>
          <cell r="P753" t="str">
            <v>1.บุคคลค้ำประกัน</v>
          </cell>
          <cell r="Q753">
            <v>107663.79</v>
          </cell>
          <cell r="R753">
            <v>43695.26</v>
          </cell>
          <cell r="S753" t="str">
            <v>แขวงเชียงใหม่</v>
          </cell>
          <cell r="T753" t="str">
            <v>ผบE1446</v>
          </cell>
          <cell r="U753">
            <v>2566</v>
          </cell>
          <cell r="V753" t="str">
            <v>ผบE3244</v>
          </cell>
          <cell r="W753">
            <v>2566</v>
          </cell>
          <cell r="X753">
            <v>16</v>
          </cell>
          <cell r="Y753">
            <v>5</v>
          </cell>
          <cell r="Z753">
            <v>2566</v>
          </cell>
          <cell r="BB753" t="str">
            <v>มีคำสั่งสืบทรัพย์เมื่อวันที่ 15-6-2566//รายงานผลสืบทรัพย์เมื่อวันที่ 28-8-2566</v>
          </cell>
          <cell r="BC753">
            <v>1200</v>
          </cell>
          <cell r="BD753">
            <v>8</v>
          </cell>
          <cell r="BE753">
            <v>1</v>
          </cell>
          <cell r="BF753">
            <v>2567</v>
          </cell>
          <cell r="BG753">
            <v>0</v>
          </cell>
          <cell r="BH753" t="str">
            <v>-</v>
          </cell>
          <cell r="BI753" t="str">
            <v>-</v>
          </cell>
          <cell r="BJ753" t="str">
            <v>-</v>
          </cell>
          <cell r="BK753">
            <v>0</v>
          </cell>
          <cell r="BL753">
            <v>1545</v>
          </cell>
          <cell r="BM753">
            <v>0</v>
          </cell>
          <cell r="BN753">
            <v>15</v>
          </cell>
          <cell r="BO753">
            <v>3</v>
          </cell>
          <cell r="BP753">
            <v>2567</v>
          </cell>
          <cell r="BQ753" t="str">
            <v>-</v>
          </cell>
          <cell r="BR753" t="str">
            <v>-</v>
          </cell>
          <cell r="BS753" t="str">
            <v>-</v>
          </cell>
          <cell r="BT753" t="str">
            <v>นายศรัณย์ พุทธเกิด</v>
          </cell>
          <cell r="BU753">
            <v>883163011762</v>
          </cell>
          <cell r="BV753" t="str">
            <v>1.นายศรัณย์  พุทธเกิด
2.นางสาวกนกวรรณ  ไชยหาญ
3.นายสุวิทย์  อินสุด
4.นางสาวอัมพร  กุลพรม</v>
          </cell>
          <cell r="BW753" t="str">
            <v>จำเลยที่ 1
คู่สมรสจำเลยที่ 1
จำเลยที่ 2
จำเลยที่ 3</v>
          </cell>
          <cell r="BX753" t="str">
            <v>1-5099-01464-94-7
3-5704-00890-58-5
5-5512-00006-45-0
3-5710-00318-37-1</v>
          </cell>
          <cell r="BY753"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3" t="str">
            <v>ไม่พบ</v>
          </cell>
          <cell r="CB753">
            <v>4</v>
          </cell>
        </row>
        <row r="754">
          <cell r="B754">
            <v>2216</v>
          </cell>
          <cell r="C754">
            <v>749</v>
          </cell>
          <cell r="D754">
            <v>8</v>
          </cell>
          <cell r="E754">
            <v>5</v>
          </cell>
          <cell r="F754">
            <v>2566</v>
          </cell>
          <cell r="G754" t="str">
            <v>800075596778
800042491038</v>
          </cell>
          <cell r="H754" t="str">
            <v>กองทุนหมู่บ้านสันป่าค่า หมู่ที่ 8</v>
          </cell>
          <cell r="L754" t="str">
            <v>บ่อสร้าง</v>
          </cell>
          <cell r="M754" t="str">
            <v>เชียงใหม่ 1</v>
          </cell>
          <cell r="N754">
            <v>8</v>
          </cell>
          <cell r="O754" t="str">
            <v>สินเชื่อพัฒนาองค์กรชนบท</v>
          </cell>
          <cell r="P754" t="str">
            <v>1.บุคคลค้ำประกัน</v>
          </cell>
          <cell r="Q754">
            <v>1999614.88</v>
          </cell>
          <cell r="S754" t="str">
            <v>จังหวัดเชียงใหม่</v>
          </cell>
          <cell r="T754" t="str">
            <v>ผบ.1250</v>
          </cell>
          <cell r="U754">
            <v>2563</v>
          </cell>
          <cell r="V754" t="str">
            <v>ผบ.2211</v>
          </cell>
          <cell r="W754">
            <v>2563</v>
          </cell>
          <cell r="AA754">
            <v>8</v>
          </cell>
          <cell r="AB754">
            <v>9</v>
          </cell>
          <cell r="AC754">
            <v>2563</v>
          </cell>
          <cell r="BB754" t="str">
            <v>คำสั่งดำเนินการ24/3/2566//รายงานสืบทรัพย์วันที่ 19/9/2566</v>
          </cell>
          <cell r="BC754">
            <v>5400</v>
          </cell>
          <cell r="BD754">
            <v>27</v>
          </cell>
          <cell r="BE754">
            <v>3</v>
          </cell>
          <cell r="BF754">
            <v>2567</v>
          </cell>
          <cell r="BG754">
            <v>0</v>
          </cell>
          <cell r="BH754" t="str">
            <v>-</v>
          </cell>
          <cell r="BI754" t="str">
            <v>-</v>
          </cell>
          <cell r="BJ754" t="str">
            <v>-</v>
          </cell>
          <cell r="BK754">
            <v>0</v>
          </cell>
          <cell r="BL754">
            <v>4785</v>
          </cell>
          <cell r="BM754">
            <v>0</v>
          </cell>
          <cell r="BN754">
            <v>12</v>
          </cell>
          <cell r="BO754">
            <v>9</v>
          </cell>
          <cell r="BP754">
            <v>2567</v>
          </cell>
          <cell r="BQ754" t="str">
            <v>-</v>
          </cell>
          <cell r="BR754" t="str">
            <v>-</v>
          </cell>
          <cell r="BS754" t="str">
            <v>-</v>
          </cell>
          <cell r="BT754" t="str">
            <v xml:space="preserve">กองทุนหมู่บ้านสันป่าค่า หมู่ที่ 8 </v>
          </cell>
          <cell r="BU754">
            <v>883263011722</v>
          </cell>
          <cell r="BV754"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4"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4"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4"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4" t="str">
            <v>พบ</v>
          </cell>
          <cell r="CD754" t="str">
            <v xml:space="preserve">กองทุนหมู่บ้านสันป่าค่า หมู่ที่ 8 </v>
          </cell>
        </row>
        <row r="755">
          <cell r="B755">
            <v>2224</v>
          </cell>
          <cell r="C755">
            <v>750</v>
          </cell>
          <cell r="D755">
            <v>19</v>
          </cell>
          <cell r="E755">
            <v>6</v>
          </cell>
          <cell r="F755">
            <v>2566</v>
          </cell>
          <cell r="H755" t="str">
            <v>นาย</v>
          </cell>
          <cell r="I755" t="str">
            <v>สรวิชย์</v>
          </cell>
          <cell r="J755" t="str">
            <v>หิญชีระนันทน์</v>
          </cell>
          <cell r="K755">
            <v>3102000467028</v>
          </cell>
          <cell r="L755" t="str">
            <v>มหาวิทยาลัยเชียงใหม่</v>
          </cell>
          <cell r="M755" t="str">
            <v>เชียงใหม่ 2</v>
          </cell>
          <cell r="N755">
            <v>8</v>
          </cell>
          <cell r="O755" t="str">
            <v>เพื่อการบริโภค</v>
          </cell>
          <cell r="P755" t="str">
            <v>1.บุคคลค้ำประกัน</v>
          </cell>
          <cell r="Q755">
            <v>153595.54</v>
          </cell>
          <cell r="R755">
            <v>11370.28</v>
          </cell>
          <cell r="S755" t="str">
            <v>แขวงเชียงใหม่</v>
          </cell>
          <cell r="T755" t="str">
            <v>ผบ.91</v>
          </cell>
          <cell r="U755">
            <v>2557</v>
          </cell>
          <cell r="V755" t="str">
            <v>ผบ.1608</v>
          </cell>
          <cell r="W755">
            <v>2557</v>
          </cell>
          <cell r="AA755">
            <v>14</v>
          </cell>
          <cell r="AB755">
            <v>3</v>
          </cell>
          <cell r="AC755">
            <v>2557</v>
          </cell>
          <cell r="BB755" t="str">
            <v>มีคำสั่งสืบทรัพย์วันที่ 19/6/2566//รายงานผลสืบวันที่ 4/11/2566</v>
          </cell>
          <cell r="BC755">
            <v>1200</v>
          </cell>
          <cell r="BD755">
            <v>5</v>
          </cell>
          <cell r="BE755">
            <v>7</v>
          </cell>
          <cell r="BF755">
            <v>2567</v>
          </cell>
          <cell r="BG755">
            <v>0</v>
          </cell>
          <cell r="BH755" t="str">
            <v>-</v>
          </cell>
          <cell r="BI755" t="str">
            <v>-</v>
          </cell>
          <cell r="BJ755" t="str">
            <v>-</v>
          </cell>
          <cell r="BK755">
            <v>0</v>
          </cell>
          <cell r="BL755">
            <v>2405</v>
          </cell>
          <cell r="BM755">
            <v>0</v>
          </cell>
          <cell r="BN755" t="str">
            <v/>
          </cell>
          <cell r="BO755" t="str">
            <v/>
          </cell>
          <cell r="BP755" t="str">
            <v/>
          </cell>
          <cell r="BQ755" t="str">
            <v>-</v>
          </cell>
          <cell r="BR755" t="str">
            <v>-</v>
          </cell>
          <cell r="BS755" t="str">
            <v>-</v>
          </cell>
          <cell r="BT755" t="str">
            <v>นายสรวิชย์ หิญชีระนันทน์</v>
          </cell>
          <cell r="BU755">
            <v>0</v>
          </cell>
          <cell r="BV755" t="str">
            <v xml:space="preserve">1. นายสรวิชย์ หิญชีระนันท์
2.นางอรพรรณ หิญชีระนันท์
3.นายชูชาติ คงเทศน์
4.นางสาวปราวีณา ทินกร ณ อยุธยา </v>
          </cell>
          <cell r="BW755" t="str">
            <v>จำเลยที่ 1
คู่สมรสจำเลยที่ 1
จำเลยที่ 2
คู่สมรสจำเลยที่ 2</v>
          </cell>
          <cell r="BX755" t="str">
            <v>3-1020-00467-02-8
3-5099-01230-07-1
3-5307-00190-36-8
3-6599-00633-17-1</v>
          </cell>
          <cell r="BY755"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5" t="str">
            <v>พบทรัพย์</v>
          </cell>
          <cell r="CB755">
            <v>4</v>
          </cell>
          <cell r="CD755" t="str">
            <v>นายสรวิชย์ หิญชีระนันทน์</v>
          </cell>
        </row>
        <row r="756">
          <cell r="B756">
            <v>2225</v>
          </cell>
          <cell r="C756">
            <v>751</v>
          </cell>
          <cell r="D756">
            <v>26</v>
          </cell>
          <cell r="E756">
            <v>5</v>
          </cell>
          <cell r="F756">
            <v>2566</v>
          </cell>
          <cell r="G756">
            <v>800069384694</v>
          </cell>
          <cell r="H756" t="str">
            <v>นาย</v>
          </cell>
          <cell r="I756" t="str">
            <v>จิรพงค์</v>
          </cell>
          <cell r="J756" t="str">
            <v>เรือนกูล</v>
          </cell>
          <cell r="K756">
            <v>3560500050872</v>
          </cell>
          <cell r="L756" t="str">
            <v>มหาวิทยาลัยเชียงใหม่</v>
          </cell>
          <cell r="M756" t="str">
            <v>เชียงใหม่ 2</v>
          </cell>
          <cell r="N756">
            <v>8</v>
          </cell>
          <cell r="O756" t="str">
            <v>สินเชื่อธนาคารประชาชน</v>
          </cell>
          <cell r="P756" t="str">
            <v>1.บุคคลค้ำประกัน</v>
          </cell>
          <cell r="Q756">
            <v>114261</v>
          </cell>
          <cell r="S756" t="str">
            <v>แขวงลำปาง</v>
          </cell>
          <cell r="T756" t="str">
            <v>ผบE709</v>
          </cell>
          <cell r="U756">
            <v>2566</v>
          </cell>
          <cell r="V756" t="str">
            <v>ผบE1493</v>
          </cell>
          <cell r="W756">
            <v>2566</v>
          </cell>
          <cell r="X756">
            <v>4</v>
          </cell>
          <cell r="Y756">
            <v>4</v>
          </cell>
          <cell r="Z756">
            <v>2566</v>
          </cell>
          <cell r="BB756" t="str">
            <v>มีคำสั่งสืบทรัพย์วันที่ 26/05/2566//รายงานผลสืบทรัพย์วันที่ 24/10/2566</v>
          </cell>
          <cell r="BC756">
            <v>900</v>
          </cell>
          <cell r="BD756">
            <v>10</v>
          </cell>
          <cell r="BE756">
            <v>6</v>
          </cell>
          <cell r="BF756">
            <v>2567</v>
          </cell>
          <cell r="BG756">
            <v>0</v>
          </cell>
          <cell r="BH756" t="str">
            <v>-</v>
          </cell>
          <cell r="BI756" t="str">
            <v>-</v>
          </cell>
          <cell r="BJ756" t="str">
            <v>-</v>
          </cell>
          <cell r="BK756">
            <v>0</v>
          </cell>
          <cell r="BL756">
            <v>1480</v>
          </cell>
          <cell r="BM756">
            <v>0</v>
          </cell>
          <cell r="BN756" t="str">
            <v/>
          </cell>
          <cell r="BO756" t="str">
            <v/>
          </cell>
          <cell r="BP756" t="str">
            <v/>
          </cell>
          <cell r="BQ756" t="str">
            <v>-</v>
          </cell>
          <cell r="BR756" t="str">
            <v>-</v>
          </cell>
          <cell r="BS756" t="str">
            <v>-</v>
          </cell>
          <cell r="BT756" t="str">
            <v>นายจิรพงค์ เรือนกูล</v>
          </cell>
          <cell r="BU756">
            <v>883265010538</v>
          </cell>
          <cell r="BV756" t="str">
            <v xml:space="preserve">1.นายจิรพงค์ เรือนกูล
2.นายพงศธร วิสาพรม
3.นางสาวธันย์ชนก เครือปินตา
</v>
          </cell>
          <cell r="BW756" t="str">
            <v>จำเลยที่ 1
จำเลยที่ 2
จำเลยที่ 3</v>
          </cell>
          <cell r="BX756" t="str">
            <v>3-5605-00050-87-2
3-5201-00405-74-6
1-5299-00622-67-1</v>
          </cell>
          <cell r="BY756"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6" t="str">
            <v>พบทรัพย์</v>
          </cell>
          <cell r="CB756">
            <v>3</v>
          </cell>
          <cell r="CD756" t="str">
            <v>นายจิรพงค์ เรือนกูล</v>
          </cell>
          <cell r="CE756">
            <v>243307</v>
          </cell>
        </row>
        <row r="757">
          <cell r="B757">
            <v>2226</v>
          </cell>
          <cell r="C757">
            <v>752</v>
          </cell>
          <cell r="D757">
            <v>30</v>
          </cell>
          <cell r="E757">
            <v>5</v>
          </cell>
          <cell r="F757">
            <v>2566</v>
          </cell>
          <cell r="G757" t="str">
            <v>800108323901,
800073915970</v>
          </cell>
          <cell r="H757" t="str">
            <v>นางสาว</v>
          </cell>
          <cell r="I757" t="str">
            <v xml:space="preserve">สุจิน </v>
          </cell>
          <cell r="J757" t="str">
            <v>จันทร์ปาง</v>
          </cell>
          <cell r="K757">
            <v>3509901239672</v>
          </cell>
          <cell r="L757" t="str">
            <v>แม่แตง</v>
          </cell>
          <cell r="M757" t="str">
            <v>เชียงใหม่ 2</v>
          </cell>
          <cell r="N757">
            <v>8</v>
          </cell>
          <cell r="O757" t="str">
            <v>สินเชื่อธนาคารประชาชน, สินเชื่อแก้ไขปัญหาหนี้นอกระบบ</v>
          </cell>
          <cell r="P757" t="str">
            <v>1.บุคคลค้ำประกัน</v>
          </cell>
          <cell r="Q757">
            <v>52034.94</v>
          </cell>
          <cell r="R757">
            <v>8924.25</v>
          </cell>
          <cell r="S757" t="str">
            <v>แขวงเชียงดาว</v>
          </cell>
          <cell r="T757" t="str">
            <v>ผบE148</v>
          </cell>
          <cell r="U757">
            <v>2566</v>
          </cell>
          <cell r="V757" t="str">
            <v>ผบE262</v>
          </cell>
          <cell r="W757">
            <v>2566</v>
          </cell>
          <cell r="X757">
            <v>20</v>
          </cell>
          <cell r="Y757">
            <v>4</v>
          </cell>
          <cell r="Z757">
            <v>2566</v>
          </cell>
          <cell r="BB757" t="str">
            <v>มีคำสั่งสืบทรัพย์วันที่ 30/05/2566//รายงานสืบทรัพย์วันที่ 18/10/2566</v>
          </cell>
          <cell r="BC757">
            <v>600</v>
          </cell>
          <cell r="BD757">
            <v>10</v>
          </cell>
          <cell r="BE757">
            <v>6</v>
          </cell>
          <cell r="BF757">
            <v>2567</v>
          </cell>
          <cell r="BG757">
            <v>0</v>
          </cell>
          <cell r="BH757" t="str">
            <v>-</v>
          </cell>
          <cell r="BI757" t="str">
            <v>-</v>
          </cell>
          <cell r="BJ757" t="str">
            <v>-</v>
          </cell>
          <cell r="BK757">
            <v>0</v>
          </cell>
          <cell r="BL757">
            <v>575</v>
          </cell>
          <cell r="BM757">
            <v>0</v>
          </cell>
          <cell r="BN757">
            <v>28</v>
          </cell>
          <cell r="BO757">
            <v>11</v>
          </cell>
          <cell r="BP757">
            <v>2567</v>
          </cell>
          <cell r="BQ757" t="str">
            <v>-</v>
          </cell>
          <cell r="BR757" t="str">
            <v>-</v>
          </cell>
          <cell r="BS757" t="str">
            <v>-</v>
          </cell>
          <cell r="BT757" t="str">
            <v>นางสาวสุจิน  จันทร์ปาง</v>
          </cell>
          <cell r="BU757">
            <v>883256010863</v>
          </cell>
          <cell r="BV757" t="str">
            <v xml:space="preserve">1.นางสาวสุจิน จันทร์ปาง
2.นายงสาวสมศรี สุวรรณ์
</v>
          </cell>
          <cell r="BW757" t="str">
            <v>จำเลยที่ 1
จำเลยที่ 2</v>
          </cell>
          <cell r="BX757" t="str">
            <v>3-5099-01239-67-2
3-5007-00623-46-9</v>
          </cell>
          <cell r="BY757" t="str">
            <v>-ไม่พบว่ากรรมสิทธิ์ในที่ดิน อ.แม่แตง จ.เชียงใหม่
-ไม่พบว่ากรรมสิทธิ์ในที่ดิน อ.แม่แตง จ.เชียงใหม่</v>
          </cell>
          <cell r="BZ757" t="str">
            <v>ไม่พบ</v>
          </cell>
          <cell r="CB757">
            <v>2</v>
          </cell>
          <cell r="CD757" t="str">
            <v>นางสาวสุจิน  จันทร์ปาง</v>
          </cell>
          <cell r="CE757">
            <v>243312</v>
          </cell>
        </row>
        <row r="758">
          <cell r="B758">
            <v>2227</v>
          </cell>
          <cell r="C758">
            <v>753</v>
          </cell>
          <cell r="D758">
            <v>26</v>
          </cell>
          <cell r="E758">
            <v>4</v>
          </cell>
          <cell r="F758">
            <v>2566</v>
          </cell>
          <cell r="G758">
            <v>800072203816</v>
          </cell>
          <cell r="H758" t="str">
            <v>นาย</v>
          </cell>
          <cell r="I758" t="str">
            <v>เทพโยธิน</v>
          </cell>
          <cell r="J758" t="str">
            <v>พันธง</v>
          </cell>
          <cell r="K758">
            <v>3500700429395</v>
          </cell>
          <cell r="L758" t="str">
            <v>แม่ริม</v>
          </cell>
          <cell r="M758" t="str">
            <v>เชียงใหม่ 2</v>
          </cell>
          <cell r="N758">
            <v>8</v>
          </cell>
          <cell r="O758" t="str">
            <v>สินเชื่อธนาคารประชาชน</v>
          </cell>
          <cell r="P758" t="str">
            <v>1.บุคคลค้ำประกัน</v>
          </cell>
          <cell r="Q758">
            <v>126786.65</v>
          </cell>
          <cell r="R758">
            <v>37805.64</v>
          </cell>
          <cell r="S758" t="str">
            <v>แขวงเชียงใหม่</v>
          </cell>
          <cell r="T758" t="str">
            <v>ผบE3553</v>
          </cell>
          <cell r="U758">
            <v>2565</v>
          </cell>
          <cell r="V758" t="str">
            <v>ผบE7106</v>
          </cell>
          <cell r="W758">
            <v>2565</v>
          </cell>
          <cell r="X758">
            <v>4</v>
          </cell>
          <cell r="Y758">
            <v>10</v>
          </cell>
          <cell r="AA758">
            <v>4</v>
          </cell>
          <cell r="AB758">
            <v>10</v>
          </cell>
          <cell r="AC758">
            <v>2565</v>
          </cell>
          <cell r="BB758" t="str">
            <v>คำสั่งสืบวันที่ 26/04/2566//สืบแล้ว รายงานผลสืบวันที่ 10/11/2566</v>
          </cell>
          <cell r="BC758">
            <v>1200</v>
          </cell>
          <cell r="BD758">
            <v>15</v>
          </cell>
          <cell r="BE758">
            <v>1</v>
          </cell>
          <cell r="BF758">
            <v>2568</v>
          </cell>
          <cell r="BG758">
            <v>0</v>
          </cell>
          <cell r="BH758" t="str">
            <v>-</v>
          </cell>
          <cell r="BI758" t="str">
            <v>-</v>
          </cell>
          <cell r="BJ758" t="str">
            <v>-</v>
          </cell>
          <cell r="BK758">
            <v>0</v>
          </cell>
          <cell r="BL758">
            <v>1265</v>
          </cell>
          <cell r="BM758">
            <v>0</v>
          </cell>
          <cell r="BN758" t="str">
            <v/>
          </cell>
          <cell r="BO758" t="str">
            <v/>
          </cell>
          <cell r="BP758" t="str">
            <v/>
          </cell>
          <cell r="BQ758" t="str">
            <v>-</v>
          </cell>
          <cell r="BR758" t="str">
            <v>-</v>
          </cell>
          <cell r="BS758" t="str">
            <v>-</v>
          </cell>
          <cell r="BT758" t="str">
            <v>นายเทพโยธิน พันธง</v>
          </cell>
          <cell r="BU758">
            <v>883265010391</v>
          </cell>
          <cell r="BV758" t="str">
            <v>1.นายเทพโยธิน พันธง
2.นายสมศักดิ์ บุญมี
3.นายภัทรพงศ์ เจริญสุวรรณ
4.นางสาวนฤมล อุโณ</v>
          </cell>
          <cell r="BW758" t="str">
            <v>จำเลยที่ 1
จำเลยที่ 2
จำเลยที่ 3
คู่สมรสจำเลยที่ 3</v>
          </cell>
          <cell r="BX758" t="str">
            <v>3-5007-00429-39-5
3-5007-00183-07-8
3-5007-00413-55-3
3-5006-00024-49-1</v>
          </cell>
          <cell r="BY758"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8" t="str">
            <v>พบทรัพย์</v>
          </cell>
          <cell r="CB758">
            <v>4</v>
          </cell>
          <cell r="CD758" t="str">
            <v>นายเทพโยธิน พันธง</v>
          </cell>
          <cell r="CE758">
            <v>243064</v>
          </cell>
          <cell r="CF758">
            <v>243258</v>
          </cell>
        </row>
        <row r="759">
          <cell r="B759">
            <v>2228</v>
          </cell>
          <cell r="C759">
            <v>754</v>
          </cell>
          <cell r="G759">
            <v>800044227786</v>
          </cell>
          <cell r="H759" t="str">
            <v>นาง</v>
          </cell>
          <cell r="I759" t="str">
            <v>กำไร</v>
          </cell>
          <cell r="J759" t="str">
            <v>หวานฉ่ำ</v>
          </cell>
          <cell r="K759">
            <v>3650500695238</v>
          </cell>
          <cell r="L759" t="str">
            <v>บวกครกหลวง</v>
          </cell>
          <cell r="M759" t="str">
            <v>เชียงใหม่ 3</v>
          </cell>
          <cell r="N759">
            <v>8</v>
          </cell>
          <cell r="O759" t="str">
            <v>องค์กรชุมชน</v>
          </cell>
          <cell r="P759" t="str">
            <v>1.บุคคลค้ำประกัน</v>
          </cell>
          <cell r="Q759">
            <v>135550.94</v>
          </cell>
          <cell r="S759" t="str">
            <v>แขวงเชียงใหม่</v>
          </cell>
          <cell r="T759" t="str">
            <v>ผบ13005</v>
          </cell>
          <cell r="U759">
            <v>2559</v>
          </cell>
          <cell r="V759" t="str">
            <v>ผบ1812</v>
          </cell>
          <cell r="W759">
            <v>2560</v>
          </cell>
          <cell r="AA759">
            <v>18</v>
          </cell>
          <cell r="AB759">
            <v>4</v>
          </cell>
          <cell r="AC759">
            <v>2560</v>
          </cell>
          <cell r="BB759" t="str">
            <v>คำสั่งดำเนินการ 8/5/2566//รายงานสืบทรัพย์วันที่ 25/9/2566</v>
          </cell>
          <cell r="BC759">
            <v>1800</v>
          </cell>
          <cell r="BD759">
            <v>1</v>
          </cell>
          <cell r="BE759">
            <v>7</v>
          </cell>
          <cell r="BF759">
            <v>2567</v>
          </cell>
          <cell r="BG759">
            <v>0</v>
          </cell>
          <cell r="BH759" t="str">
            <v>-</v>
          </cell>
          <cell r="BI759" t="str">
            <v>-</v>
          </cell>
          <cell r="BJ759" t="str">
            <v>-</v>
          </cell>
          <cell r="BK759">
            <v>0</v>
          </cell>
          <cell r="BL759">
            <v>1925</v>
          </cell>
          <cell r="BM759">
            <v>0</v>
          </cell>
          <cell r="BN759" t="str">
            <v/>
          </cell>
          <cell r="BO759" t="str">
            <v/>
          </cell>
          <cell r="BP759" t="str">
            <v/>
          </cell>
          <cell r="BQ759" t="str">
            <v>-</v>
          </cell>
          <cell r="BR759" t="str">
            <v>-</v>
          </cell>
          <cell r="BS759" t="str">
            <v>-</v>
          </cell>
          <cell r="BT759" t="str">
            <v>นางกำไร หวานฉ่ำ</v>
          </cell>
          <cell r="BU759">
            <v>823659010672</v>
          </cell>
          <cell r="BV759"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9" t="str">
            <v>จำเลยที่ 1
คู่สมรสจำเลยที่ 1
จำเลยที่ 2
คู่สมรสจำเลยที่ 2
จำเลยที่ 3
คู่สมรสจำเลยที่ 3</v>
          </cell>
          <cell r="BX759" t="str">
            <v>3-6506-00695-23-8
3-5308-00501-66-7
5-1014-00004-34-9
3-1014-00471-65-0
3-5711-00522-38-7
3-5701-01664-37-1</v>
          </cell>
          <cell r="BY75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9" t="str">
            <v>ไม่พบ</v>
          </cell>
        </row>
        <row r="760">
          <cell r="B760">
            <v>2229</v>
          </cell>
          <cell r="C760">
            <v>755</v>
          </cell>
          <cell r="G760">
            <v>800034550700</v>
          </cell>
          <cell r="H760" t="str">
            <v>นางสาว</v>
          </cell>
          <cell r="I760" t="str">
            <v>ชนัดดา</v>
          </cell>
          <cell r="J760" t="str">
            <v>รอดกระแสร์</v>
          </cell>
          <cell r="K760" t="str">
            <v>3-5899-00031-45-8</v>
          </cell>
          <cell r="L760" t="str">
            <v>หางดง</v>
          </cell>
          <cell r="M760" t="str">
            <v>เชียงใหม่ 3</v>
          </cell>
          <cell r="N760">
            <v>8</v>
          </cell>
          <cell r="S760" t="str">
            <v>แขวงเชียงใหม่</v>
          </cell>
          <cell r="V760" t="str">
            <v>ผบ.8958</v>
          </cell>
          <cell r="W760">
            <v>2557</v>
          </cell>
          <cell r="BB760" t="str">
            <v xml:space="preserve"> </v>
          </cell>
          <cell r="BC760">
            <v>1500</v>
          </cell>
          <cell r="BD760">
            <v>17</v>
          </cell>
          <cell r="BE760">
            <v>1</v>
          </cell>
          <cell r="BF760">
            <v>2568</v>
          </cell>
          <cell r="BG760">
            <v>0</v>
          </cell>
          <cell r="BH760" t="str">
            <v>-</v>
          </cell>
          <cell r="BI760" t="str">
            <v>-</v>
          </cell>
          <cell r="BJ760" t="str">
            <v>-</v>
          </cell>
          <cell r="BK760">
            <v>0</v>
          </cell>
          <cell r="BL760">
            <v>2825</v>
          </cell>
          <cell r="BM760">
            <v>0</v>
          </cell>
          <cell r="BN760" t="str">
            <v/>
          </cell>
          <cell r="BO760" t="str">
            <v/>
          </cell>
          <cell r="BP760" t="str">
            <v/>
          </cell>
          <cell r="BQ760" t="str">
            <v>-</v>
          </cell>
          <cell r="BR760" t="str">
            <v>-</v>
          </cell>
          <cell r="BS760" t="str">
            <v>-</v>
          </cell>
          <cell r="BT760" t="str">
            <v>นางสาวชนัดดา รอดกระแสร์</v>
          </cell>
          <cell r="BU760">
            <v>0</v>
          </cell>
          <cell r="BV760" t="str">
            <v xml:space="preserve">1.นางสาวชนัดดา  รอดกระแสร์
2.นายวุฒิพล  สมยา
3.นายดนัย  หนุนชาติ
4.นางอรพิน  จันทร์โม
5.นายธนกร  ยุติการ
</v>
          </cell>
          <cell r="BW760" t="str">
            <v xml:space="preserve">จำเลยที่ 1
คู่สมรสจำเลยที่ 1
จำเลยที่ 2
จำเลยที่ 3
คู่สมรสจำเลยที่ 3
</v>
          </cell>
          <cell r="BX760" t="str">
            <v>3-5899-00031-45-8
3-5099-00524-78-1
3-5801-00164-42-1
3-5017-00029-21-5
5-4712-00042-86-4</v>
          </cell>
          <cell r="BY76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60" t="str">
            <v>ไม่พบทรัพย์</v>
          </cell>
          <cell r="CD760" t="str">
            <v>นางสาวชนัดดา รอดกระแสร์</v>
          </cell>
        </row>
        <row r="761">
          <cell r="B761">
            <v>2230</v>
          </cell>
          <cell r="C761">
            <v>756</v>
          </cell>
          <cell r="D761">
            <v>25</v>
          </cell>
          <cell r="E761">
            <v>4</v>
          </cell>
          <cell r="F761">
            <v>2566</v>
          </cell>
          <cell r="G761">
            <v>800106183729</v>
          </cell>
          <cell r="H761" t="str">
            <v>นาย</v>
          </cell>
          <cell r="I761" t="str">
            <v>สุเมธ</v>
          </cell>
          <cell r="J761" t="str">
            <v>บุญพากเพียร</v>
          </cell>
          <cell r="K761">
            <v>1509901113192</v>
          </cell>
          <cell r="L761" t="str">
            <v>จอมทอง</v>
          </cell>
          <cell r="M761" t="str">
            <v>เชียงใหม่ 3</v>
          </cell>
          <cell r="N761">
            <v>8</v>
          </cell>
          <cell r="O761" t="str">
            <v>สินเชื่อธนาคารประชาชน</v>
          </cell>
          <cell r="P761" t="str">
            <v>2.หลักทรัพย์ค้ำประกัน</v>
          </cell>
          <cell r="Q761">
            <v>173461.98</v>
          </cell>
          <cell r="R761">
            <v>9083.58</v>
          </cell>
          <cell r="S761" t="str">
            <v>แขวงเชียงใหม่</v>
          </cell>
          <cell r="T761" t="str">
            <v>ผบE5226</v>
          </cell>
          <cell r="U761">
            <v>2565</v>
          </cell>
          <cell r="V761" t="str">
            <v>ผบE8509</v>
          </cell>
          <cell r="W761">
            <v>2565</v>
          </cell>
          <cell r="AA761">
            <v>28</v>
          </cell>
          <cell r="AB761">
            <v>11</v>
          </cell>
          <cell r="AC761">
            <v>2565</v>
          </cell>
          <cell r="BB761" t="str">
            <v>สั่งสืบทรัพย์วันที่ 25/4/2566//สืบแล้ว รายงานผลวันที่ 10/11/2566</v>
          </cell>
          <cell r="BC761">
            <v>300</v>
          </cell>
          <cell r="BD761">
            <v>1</v>
          </cell>
          <cell r="BE761">
            <v>7</v>
          </cell>
          <cell r="BF761">
            <v>2567</v>
          </cell>
          <cell r="BG761">
            <v>0</v>
          </cell>
          <cell r="BH761" t="str">
            <v>-</v>
          </cell>
          <cell r="BI761" t="str">
            <v>-</v>
          </cell>
          <cell r="BJ761" t="str">
            <v>-</v>
          </cell>
          <cell r="BK761">
            <v>0</v>
          </cell>
          <cell r="BL761">
            <v>240</v>
          </cell>
          <cell r="BM761">
            <v>0</v>
          </cell>
          <cell r="BN761">
            <v>14</v>
          </cell>
          <cell r="BO761">
            <v>8</v>
          </cell>
          <cell r="BP761">
            <v>2567</v>
          </cell>
          <cell r="BQ761" t="str">
            <v>-</v>
          </cell>
          <cell r="BR761" t="str">
            <v>-</v>
          </cell>
          <cell r="BS761" t="str">
            <v>-</v>
          </cell>
          <cell r="BT761" t="str">
            <v>นายสุเมธ บุญพากเพียร</v>
          </cell>
          <cell r="BU761">
            <v>888165010036</v>
          </cell>
          <cell r="BV761" t="str">
            <v>1.นายสุเมธ บุญพากเพียร</v>
          </cell>
          <cell r="BW761" t="str">
            <v>จำเลยที่ 1</v>
          </cell>
          <cell r="BX761" t="str">
            <v>1-5099-01113-19-2</v>
          </cell>
          <cell r="BY761" t="str">
            <v>-ไม่พบว่ามีกรรมสิทธิ์ในที่ดิน อ.ดอยหล่อ จ.เชียงใหม่
-ไม่พบว่ามีกรรมสิทธิ์ในที่ดิน อ.จอมทอง จ.เชียงใหม่</v>
          </cell>
          <cell r="BZ761" t="str">
            <v>ไม่พบทรัพย์</v>
          </cell>
          <cell r="CB761">
            <v>1</v>
          </cell>
        </row>
        <row r="762">
          <cell r="B762">
            <v>2231</v>
          </cell>
          <cell r="C762">
            <v>757</v>
          </cell>
          <cell r="D762">
            <v>25</v>
          </cell>
          <cell r="E762">
            <v>4</v>
          </cell>
          <cell r="F762">
            <v>2566</v>
          </cell>
          <cell r="G762">
            <v>800093961830</v>
          </cell>
          <cell r="H762" t="str">
            <v>นางสาว</v>
          </cell>
          <cell r="I762" t="str">
            <v>วาสนา</v>
          </cell>
          <cell r="J762" t="str">
            <v>ปฐมนิมิตร</v>
          </cell>
          <cell r="K762">
            <v>3510101309651</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45914</v>
          </cell>
          <cell r="R762">
            <v>11203.15</v>
          </cell>
          <cell r="S762" t="str">
            <v>จังหวัดลำพูน</v>
          </cell>
          <cell r="T762" t="str">
            <v>ผบE1896</v>
          </cell>
          <cell r="U762">
            <v>2564</v>
          </cell>
          <cell r="V762" t="str">
            <v>ผบE322</v>
          </cell>
          <cell r="W762">
            <v>2565</v>
          </cell>
          <cell r="X762">
            <v>21</v>
          </cell>
          <cell r="Y762">
            <v>2</v>
          </cell>
          <cell r="Z762">
            <v>2565</v>
          </cell>
          <cell r="BB762" t="str">
            <v>มีคำสั่งสืบทรัพย์วันที่ 25/04/2566//สืบแล้ว รายงานผลสืบวันที่ 13/11/2566</v>
          </cell>
          <cell r="BC762">
            <v>600</v>
          </cell>
          <cell r="BD762">
            <v>9</v>
          </cell>
          <cell r="BE762">
            <v>8</v>
          </cell>
          <cell r="BF762">
            <v>2567</v>
          </cell>
          <cell r="BG762">
            <v>0</v>
          </cell>
          <cell r="BH762" t="str">
            <v>-</v>
          </cell>
          <cell r="BI762" t="str">
            <v>-</v>
          </cell>
          <cell r="BJ762" t="str">
            <v>-</v>
          </cell>
          <cell r="BK762">
            <v>0</v>
          </cell>
          <cell r="BL762">
            <v>780</v>
          </cell>
          <cell r="BM762">
            <v>0</v>
          </cell>
          <cell r="BN762" t="str">
            <v/>
          </cell>
          <cell r="BO762" t="str">
            <v/>
          </cell>
          <cell r="BP762" t="str">
            <v/>
          </cell>
          <cell r="BQ762" t="str">
            <v>-</v>
          </cell>
          <cell r="BR762" t="str">
            <v>-</v>
          </cell>
          <cell r="BS762" t="str">
            <v>-</v>
          </cell>
          <cell r="BT762" t="str">
            <v>นางสาววาสนา ปฐมนิมิตร</v>
          </cell>
          <cell r="BU762">
            <v>888164010460</v>
          </cell>
          <cell r="BV762" t="str">
            <v>1.นางสาววาสนา ปฐมนิมิตร
2.นางสาวกาญจนา ปฐมนิมิตร</v>
          </cell>
          <cell r="BW762" t="str">
            <v>จำเลยที่ 1
จำเลยที่ 2</v>
          </cell>
          <cell r="BX762" t="str">
            <v>3-5101-01309-650-1
1-5052-00003-89-3</v>
          </cell>
          <cell r="BY762"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2" t="str">
            <v>ไม่พบทรัพย์</v>
          </cell>
          <cell r="CA762" t="str">
            <v>พบ</v>
          </cell>
          <cell r="CB762">
            <v>2</v>
          </cell>
        </row>
        <row r="763">
          <cell r="B763">
            <v>2232</v>
          </cell>
          <cell r="C763">
            <v>758</v>
          </cell>
          <cell r="D763">
            <v>25</v>
          </cell>
          <cell r="E763">
            <v>4</v>
          </cell>
          <cell r="F763">
            <v>2566</v>
          </cell>
          <cell r="G763">
            <v>800094730440</v>
          </cell>
          <cell r="H763" t="str">
            <v>นาย</v>
          </cell>
          <cell r="I763" t="str">
            <v>ธีระยุทธ</v>
          </cell>
          <cell r="J763" t="str">
            <v>สุริยา</v>
          </cell>
          <cell r="K763">
            <v>3500600078744</v>
          </cell>
          <cell r="L763" t="str">
            <v>ดอยเต่า</v>
          </cell>
          <cell r="M763" t="str">
            <v>เชียงใหม่ 3</v>
          </cell>
          <cell r="N763">
            <v>8</v>
          </cell>
          <cell r="O763" t="str">
            <v>สินเชื่อแก้ไขปัญหาหนี้นอกระบบPSAระยะที่2</v>
          </cell>
          <cell r="P763" t="str">
            <v>1.บุคคลค้ำประกัน</v>
          </cell>
          <cell r="Q763">
            <v>41660</v>
          </cell>
          <cell r="R763">
            <v>7927.47</v>
          </cell>
          <cell r="S763" t="str">
            <v>แขวงเชียงใหม่</v>
          </cell>
          <cell r="T763" t="str">
            <v>ผบE242</v>
          </cell>
          <cell r="U763">
            <v>2565</v>
          </cell>
          <cell r="V763" t="str">
            <v>ผบE3885</v>
          </cell>
          <cell r="W763">
            <v>2565</v>
          </cell>
          <cell r="X763">
            <v>21</v>
          </cell>
          <cell r="Y763">
            <v>6</v>
          </cell>
          <cell r="Z763">
            <v>2565</v>
          </cell>
          <cell r="BB763" t="str">
            <v>มีคำสั่งสืบทรัพย์วันที่ 25/04/2566//สืบแล้ว รายงานผลสืบวันที่ 17/11/2566</v>
          </cell>
          <cell r="BC763">
            <v>900</v>
          </cell>
          <cell r="BD763">
            <v>9</v>
          </cell>
          <cell r="BE763">
            <v>8</v>
          </cell>
          <cell r="BF763">
            <v>2567</v>
          </cell>
          <cell r="BG763">
            <v>0</v>
          </cell>
          <cell r="BH763" t="str">
            <v>-</v>
          </cell>
          <cell r="BI763" t="str">
            <v>-</v>
          </cell>
          <cell r="BJ763" t="str">
            <v>-</v>
          </cell>
          <cell r="BK763">
            <v>0</v>
          </cell>
          <cell r="BL763">
            <v>1200</v>
          </cell>
          <cell r="BM763">
            <v>0</v>
          </cell>
          <cell r="BN763" t="str">
            <v/>
          </cell>
          <cell r="BO763" t="str">
            <v/>
          </cell>
          <cell r="BP763" t="str">
            <v/>
          </cell>
          <cell r="BQ763" t="str">
            <v>-</v>
          </cell>
          <cell r="BR763" t="str">
            <v>-</v>
          </cell>
          <cell r="BS763" t="str">
            <v>-</v>
          </cell>
          <cell r="BT763" t="str">
            <v>นายธีระยุทธ สุริยา</v>
          </cell>
          <cell r="BU763">
            <v>888164010454</v>
          </cell>
          <cell r="BV763" t="str">
            <v>1.นายธีระยุทธ สุริยา
2.นางสาวหทัยกาญจน์ ศรีนวลอ้าย
3.นางสาวมลณภา ศรีนวลอ้าย</v>
          </cell>
          <cell r="BW763" t="str">
            <v>จำเลยที่ 1
คู่สมรสจำเลยที่ 1
จำเลยที่ 2</v>
          </cell>
          <cell r="BX763" t="str">
            <v>3-5006-00078-74-4
3-5015-00223-14-0
3-5015-00220-26-4</v>
          </cell>
          <cell r="BY763"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3" t="str">
            <v>พบทรัพย์</v>
          </cell>
          <cell r="CA763" t="str">
            <v>พบ</v>
          </cell>
        </row>
        <row r="764">
          <cell r="B764">
            <v>2233</v>
          </cell>
          <cell r="C764">
            <v>759</v>
          </cell>
          <cell r="D764">
            <v>25</v>
          </cell>
          <cell r="E764">
            <v>4</v>
          </cell>
          <cell r="F764">
            <v>2566</v>
          </cell>
          <cell r="G764">
            <v>800125269434</v>
          </cell>
          <cell r="H764" t="str">
            <v>นาย</v>
          </cell>
          <cell r="I764" t="str">
            <v>จรินเดช</v>
          </cell>
          <cell r="J764" t="str">
            <v>ศรีสถิตย์ธรรม</v>
          </cell>
          <cell r="K764">
            <v>1580100058144</v>
          </cell>
          <cell r="L764" t="str">
            <v>จอมทอง</v>
          </cell>
          <cell r="M764" t="str">
            <v>เชียงใหม่ 3</v>
          </cell>
          <cell r="N764">
            <v>8</v>
          </cell>
          <cell r="O764" t="str">
            <v>สินเชื่อผู้รายได้ประจำ Covid-19 (PSA)</v>
          </cell>
          <cell r="P764" t="str">
            <v>1.บุคคลค้ำประกัน</v>
          </cell>
          <cell r="Q764">
            <v>47222</v>
          </cell>
          <cell r="R764">
            <v>3097.69</v>
          </cell>
          <cell r="S764" t="str">
            <v>จังหวัดฮอด</v>
          </cell>
          <cell r="T764" t="str">
            <v>ผบE425</v>
          </cell>
          <cell r="U764">
            <v>2565</v>
          </cell>
          <cell r="V764" t="str">
            <v>ผบE550</v>
          </cell>
          <cell r="W764">
            <v>2565</v>
          </cell>
          <cell r="AA764">
            <v>27</v>
          </cell>
          <cell r="AB764">
            <v>7</v>
          </cell>
          <cell r="AC764">
            <v>2565</v>
          </cell>
          <cell r="BC764">
            <v>1500</v>
          </cell>
          <cell r="BD764">
            <v>24</v>
          </cell>
          <cell r="BE764">
            <v>1</v>
          </cell>
          <cell r="BF764">
            <v>2568</v>
          </cell>
          <cell r="BG764">
            <v>0</v>
          </cell>
          <cell r="BH764" t="str">
            <v>-</v>
          </cell>
          <cell r="BI764" t="str">
            <v>-</v>
          </cell>
          <cell r="BJ764" t="str">
            <v>-</v>
          </cell>
          <cell r="BK764">
            <v>0</v>
          </cell>
          <cell r="BL764">
            <v>1270</v>
          </cell>
          <cell r="BM764">
            <v>0</v>
          </cell>
          <cell r="BN764" t="str">
            <v/>
          </cell>
          <cell r="BO764" t="str">
            <v/>
          </cell>
          <cell r="BP764" t="str">
            <v/>
          </cell>
          <cell r="BQ764" t="str">
            <v>-</v>
          </cell>
          <cell r="BR764" t="str">
            <v>-</v>
          </cell>
          <cell r="BS764" t="str">
            <v>-</v>
          </cell>
          <cell r="BT764" t="str">
            <v>นายจรินเดช ศรีสถิตย์ธรรม</v>
          </cell>
          <cell r="BU764">
            <v>888165010028</v>
          </cell>
          <cell r="BV764"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4" t="str">
            <v xml:space="preserve">จำเลยที่ 1
คู่สมรสจำเลยที่ 1
จำเลยที่ 2
คู่สมรสจำเลยที่ 2
จำเลยที่ 3
</v>
          </cell>
          <cell r="BX764" t="str">
            <v xml:space="preserve">1-5801-00058-14-1
3-5106-00256-63-4
1-5002-00167-60-3
1-5002-00138-35-2
1-5099-01420-17-6
</v>
          </cell>
          <cell r="BY764"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4" t="str">
            <v>ไม่พบทรัพย์</v>
          </cell>
        </row>
        <row r="765">
          <cell r="B765">
            <v>2234</v>
          </cell>
          <cell r="C765">
            <v>760</v>
          </cell>
          <cell r="D765">
            <v>25</v>
          </cell>
          <cell r="E765">
            <v>4</v>
          </cell>
          <cell r="F765">
            <v>2566</v>
          </cell>
          <cell r="G765">
            <v>800121877701</v>
          </cell>
          <cell r="H765" t="str">
            <v>นาง</v>
          </cell>
          <cell r="I765" t="str">
            <v>พัชริดา</v>
          </cell>
          <cell r="J765" t="str">
            <v>สกุลวิวัฒน์</v>
          </cell>
          <cell r="K765">
            <v>3500200476751</v>
          </cell>
          <cell r="L765" t="str">
            <v>จอมทอง</v>
          </cell>
          <cell r="M765" t="str">
            <v>เชียงใหม่ 3</v>
          </cell>
          <cell r="N765">
            <v>8</v>
          </cell>
          <cell r="O765" t="str">
            <v>สินเชื่อแก้ไขปัญหาหนี้นอกระบบPSAระยะที่2</v>
          </cell>
          <cell r="P765" t="str">
            <v>1.บุคคลค้ำประกัน</v>
          </cell>
          <cell r="Q765">
            <v>41660</v>
          </cell>
          <cell r="R765">
            <v>7927.47</v>
          </cell>
          <cell r="S765" t="str">
            <v>จังหวัดลำพูน</v>
          </cell>
          <cell r="T765" t="str">
            <v>ผบE1688</v>
          </cell>
          <cell r="U765">
            <v>2565</v>
          </cell>
          <cell r="V765" t="str">
            <v>ผบE2184</v>
          </cell>
          <cell r="W765">
            <v>2565</v>
          </cell>
          <cell r="X765">
            <v>7</v>
          </cell>
          <cell r="Y765">
            <v>11</v>
          </cell>
          <cell r="Z765">
            <v>2565</v>
          </cell>
          <cell r="BB765" t="str">
            <v>คำสั่งสืบทรัพย์วันที่ 25/04/2566//สืบแล้วรายงานผลสืบ วันที่ 13/11/2566</v>
          </cell>
          <cell r="BC765">
            <v>600</v>
          </cell>
          <cell r="BD765">
            <v>1</v>
          </cell>
          <cell r="BE765">
            <v>7</v>
          </cell>
          <cell r="BF765">
            <v>2567</v>
          </cell>
          <cell r="BG765">
            <v>0</v>
          </cell>
          <cell r="BH765" t="str">
            <v>-</v>
          </cell>
          <cell r="BI765" t="str">
            <v>-</v>
          </cell>
          <cell r="BJ765" t="str">
            <v>-</v>
          </cell>
          <cell r="BK765">
            <v>0</v>
          </cell>
          <cell r="BL765">
            <v>700</v>
          </cell>
          <cell r="BM765">
            <v>0</v>
          </cell>
          <cell r="BN765">
            <v>12</v>
          </cell>
          <cell r="BO765">
            <v>9</v>
          </cell>
          <cell r="BP765">
            <v>2567</v>
          </cell>
          <cell r="BQ765" t="str">
            <v>-</v>
          </cell>
          <cell r="BR765" t="str">
            <v>-</v>
          </cell>
          <cell r="BS765" t="str">
            <v>-</v>
          </cell>
          <cell r="BT765" t="str">
            <v>นางพัชริดา สกุลวิวัฒน์</v>
          </cell>
          <cell r="BU765">
            <v>888165010041</v>
          </cell>
          <cell r="BV765" t="str">
            <v>1.นางพัชริดา สกุลวิวัฒน์
2.นายภาคภูมิ สกุลวิวัฒน์</v>
          </cell>
          <cell r="BW765" t="str">
            <v xml:space="preserve">จำเลยที่ 1
คู่สมรสจำเลยที่ 1
</v>
          </cell>
          <cell r="BX765" t="str">
            <v>3-5002-00476-75-1
3-6701-00233-09-0</v>
          </cell>
          <cell r="BY765"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5" t="str">
            <v>ไม่พบทรัพย์</v>
          </cell>
          <cell r="CB765">
            <v>2</v>
          </cell>
        </row>
        <row r="766">
          <cell r="B766">
            <v>2235</v>
          </cell>
          <cell r="C766">
            <v>761</v>
          </cell>
          <cell r="D766">
            <v>25</v>
          </cell>
          <cell r="E766">
            <v>4</v>
          </cell>
          <cell r="F766">
            <v>2566</v>
          </cell>
          <cell r="G766">
            <v>800093573791</v>
          </cell>
          <cell r="H766" t="str">
            <v>นาง</v>
          </cell>
          <cell r="I766" t="str">
            <v>สายใจ</v>
          </cell>
          <cell r="J766" t="str">
            <v>ผังดี</v>
          </cell>
          <cell r="K766">
            <v>3501400205841</v>
          </cell>
          <cell r="L766" t="str">
            <v>จอมทอง</v>
          </cell>
          <cell r="M766" t="str">
            <v>เชียงใหม่ 3</v>
          </cell>
          <cell r="N766">
            <v>8</v>
          </cell>
          <cell r="O766" t="str">
            <v>สินเชื่อธนาคารประชาชน</v>
          </cell>
          <cell r="P766" t="str">
            <v>1.บุคคลค้ำประกัน</v>
          </cell>
          <cell r="Q766">
            <v>40639.519999999997</v>
          </cell>
          <cell r="R766">
            <v>7492.51</v>
          </cell>
          <cell r="S766" t="str">
            <v>จังหวัดฮอด</v>
          </cell>
          <cell r="T766" t="str">
            <v>ผบE430</v>
          </cell>
          <cell r="U766">
            <v>2565</v>
          </cell>
          <cell r="V766" t="str">
            <v>ผบE540</v>
          </cell>
          <cell r="W766">
            <v>2565</v>
          </cell>
          <cell r="AA766">
            <v>27</v>
          </cell>
          <cell r="AB766">
            <v>7</v>
          </cell>
          <cell r="AC766">
            <v>2565</v>
          </cell>
          <cell r="BB766" t="str">
            <v>มีคำสั่งสืบทรัพย์วันที่ 25/04/2566//สืบแล้ว รายงานผลสืบวันที่ 13/11/2566</v>
          </cell>
          <cell r="BC766">
            <v>1500</v>
          </cell>
          <cell r="BD766">
            <v>9</v>
          </cell>
          <cell r="BE766">
            <v>8</v>
          </cell>
          <cell r="BF766">
            <v>2567</v>
          </cell>
          <cell r="BG766">
            <v>0</v>
          </cell>
          <cell r="BH766" t="str">
            <v>-</v>
          </cell>
          <cell r="BI766" t="str">
            <v>-</v>
          </cell>
          <cell r="BJ766" t="str">
            <v>-</v>
          </cell>
          <cell r="BK766">
            <v>0</v>
          </cell>
          <cell r="BL766">
            <v>1020</v>
          </cell>
          <cell r="BM766">
            <v>0</v>
          </cell>
          <cell r="BN766" t="str">
            <v/>
          </cell>
          <cell r="BO766" t="str">
            <v/>
          </cell>
          <cell r="BP766" t="str">
            <v/>
          </cell>
          <cell r="BQ766" t="str">
            <v>-</v>
          </cell>
          <cell r="BR766" t="str">
            <v>-</v>
          </cell>
          <cell r="BS766" t="str">
            <v>-</v>
          </cell>
          <cell r="BT766" t="str">
            <v>นางสายใจ ผังดี</v>
          </cell>
          <cell r="BU766">
            <v>888165010022</v>
          </cell>
          <cell r="BV766" t="str">
            <v>1.นางสายใจ ฝังดี
2.นายวิชัย ฝังดี
3.นางวาสนา หล้าคำ
4.นางทัศนี ศรีทา
5.นายบุญเริ่ม ศรีทา</v>
          </cell>
          <cell r="BW766" t="str">
            <v>จำเลยที่ 1
คู่สมรสจำเลยที่ 1
จำเลยที่ 2
จำเลยที่ 3
คู่สมรสจำเลยที่ 3</v>
          </cell>
          <cell r="BX766" t="str">
            <v>3-5014-00205-84-1
3-5002-00791-59-1
3-5002-00608-79-7
3-5002-00780-40-9
3-5002-00791-79-6</v>
          </cell>
          <cell r="BY76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6" t="str">
            <v>ไม่พบ</v>
          </cell>
          <cell r="CA766" t="str">
            <v>พบ</v>
          </cell>
          <cell r="CB766">
            <v>5</v>
          </cell>
        </row>
        <row r="767">
          <cell r="B767">
            <v>2236</v>
          </cell>
          <cell r="C767">
            <v>762</v>
          </cell>
          <cell r="D767">
            <v>25</v>
          </cell>
          <cell r="E767">
            <v>4</v>
          </cell>
          <cell r="F767">
            <v>2566</v>
          </cell>
          <cell r="G767">
            <v>800093573676</v>
          </cell>
          <cell r="H767" t="str">
            <v>นาง</v>
          </cell>
          <cell r="I767" t="str">
            <v>วาสนา</v>
          </cell>
          <cell r="J767" t="str">
            <v>หล้าคำ</v>
          </cell>
          <cell r="K767">
            <v>3500200608797</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38037.14</v>
          </cell>
          <cell r="R767">
            <v>9045.3799999999992</v>
          </cell>
          <cell r="S767" t="str">
            <v>จังหวัดฮอด</v>
          </cell>
          <cell r="T767" t="str">
            <v>ผบE420</v>
          </cell>
          <cell r="U767">
            <v>2565</v>
          </cell>
          <cell r="V767" t="str">
            <v>ผบE546</v>
          </cell>
          <cell r="W767">
            <v>2565</v>
          </cell>
          <cell r="AA767">
            <v>27</v>
          </cell>
          <cell r="AB767">
            <v>7</v>
          </cell>
          <cell r="AC767">
            <v>2565</v>
          </cell>
          <cell r="BB767" t="str">
            <v>สืบทรัพย์รอบที่ 2 (คำสั่ง 4/12/2568) รายงานวันที่ 1/2/2568</v>
          </cell>
          <cell r="BC767" t="str">
            <v/>
          </cell>
          <cell r="BD767" t="str">
            <v/>
          </cell>
          <cell r="BE767" t="str">
            <v/>
          </cell>
          <cell r="BF767" t="str">
            <v/>
          </cell>
          <cell r="BG767" t="str">
            <v/>
          </cell>
          <cell r="BH767" t="str">
            <v/>
          </cell>
          <cell r="BI767" t="str">
            <v/>
          </cell>
          <cell r="BJ767" t="str">
            <v/>
          </cell>
          <cell r="BK767" t="str">
            <v/>
          </cell>
          <cell r="BL767" t="str">
            <v/>
          </cell>
          <cell r="BM767" t="str">
            <v/>
          </cell>
          <cell r="BN767" t="str">
            <v/>
          </cell>
          <cell r="BO767" t="str">
            <v/>
          </cell>
          <cell r="BP767" t="str">
            <v/>
          </cell>
          <cell r="BQ767" t="str">
            <v/>
          </cell>
          <cell r="BR767" t="str">
            <v/>
          </cell>
          <cell r="BS767" t="str">
            <v/>
          </cell>
          <cell r="BT767" t="str">
            <v>นางวาสนา หล้าคำ</v>
          </cell>
          <cell r="BU767">
            <v>888165010035</v>
          </cell>
          <cell r="BV767" t="str">
            <v>1.นางวาสนา หล้าคำ 
2.นางสายใจ ผังดี 
3.นายวิชัยผังดี
4.นางทัศนี ศรีทา
5.นายบุยเริ่ม ศรีทา</v>
          </cell>
          <cell r="BW767" t="str">
            <v>จำเลยที่ 1
จำเลยที่ 2
คู่สมรสจำเลยที่ 2
จำเลยที่ 3
คู่สมรสจำเลยที่ 3</v>
          </cell>
          <cell r="BX767" t="str">
            <v>3-5002-00608-79-7
3-5014-00205-84-1
3-5002-00791-59-1
3-5002-00780-40-9
3-5002-00791-79-6</v>
          </cell>
          <cell r="BY767"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7" t="str">
            <v>พบ</v>
          </cell>
          <cell r="CC767" t="str">
            <v>ปฏิยุทธ์</v>
          </cell>
          <cell r="CL767">
            <v>244031</v>
          </cell>
          <cell r="CM767">
            <v>244219</v>
          </cell>
        </row>
        <row r="768">
          <cell r="B768">
            <v>2237</v>
          </cell>
          <cell r="C768">
            <v>763</v>
          </cell>
          <cell r="D768">
            <v>25</v>
          </cell>
          <cell r="E768">
            <v>4</v>
          </cell>
          <cell r="F768">
            <v>2566</v>
          </cell>
          <cell r="G768">
            <v>800094766196</v>
          </cell>
          <cell r="H768" t="str">
            <v>นาย</v>
          </cell>
          <cell r="I768" t="str">
            <v>ธานินทร์</v>
          </cell>
          <cell r="J768" t="str">
            <v>ธุระนันท์</v>
          </cell>
          <cell r="K768">
            <v>1500200111462</v>
          </cell>
          <cell r="L768" t="str">
            <v>จอมทอง</v>
          </cell>
          <cell r="M768" t="str">
            <v>เชียงใหม่ 3</v>
          </cell>
          <cell r="N768">
            <v>8</v>
          </cell>
          <cell r="O768" t="str">
            <v>สินเชื่อแก้ไขปัญหาหนี้นอกระบบ PSAระยะที่2</v>
          </cell>
          <cell r="P768" t="str">
            <v>1.บุคคลค้ำประกัน</v>
          </cell>
          <cell r="Q768">
            <v>40439.120000000003</v>
          </cell>
          <cell r="R768">
            <v>8995.06</v>
          </cell>
          <cell r="S768" t="str">
            <v>จังหวัดฮอด</v>
          </cell>
          <cell r="T768" t="str">
            <v>ผบE437</v>
          </cell>
          <cell r="U768">
            <v>2565</v>
          </cell>
          <cell r="V768" t="str">
            <v>ผบE556</v>
          </cell>
          <cell r="W768">
            <v>2565</v>
          </cell>
          <cell r="AA768">
            <v>27</v>
          </cell>
          <cell r="AB768">
            <v>7</v>
          </cell>
          <cell r="AC768">
            <v>2565</v>
          </cell>
          <cell r="BB768" t="str">
            <v>คำสั่งสืบทรัพย์วันที่ 25/04/2566//รายงานผลสืบวันที่ 13/11/2566</v>
          </cell>
          <cell r="BC768">
            <v>600</v>
          </cell>
          <cell r="BD768">
            <v>9</v>
          </cell>
          <cell r="BE768">
            <v>8</v>
          </cell>
          <cell r="BF768">
            <v>2567</v>
          </cell>
          <cell r="BG768">
            <v>0</v>
          </cell>
          <cell r="BH768" t="str">
            <v>-</v>
          </cell>
          <cell r="BI768" t="str">
            <v>-</v>
          </cell>
          <cell r="BJ768" t="str">
            <v>-</v>
          </cell>
          <cell r="BK768">
            <v>0</v>
          </cell>
          <cell r="BL768">
            <v>500</v>
          </cell>
          <cell r="BM768">
            <v>0</v>
          </cell>
          <cell r="BN768" t="str">
            <v/>
          </cell>
          <cell r="BO768" t="str">
            <v/>
          </cell>
          <cell r="BP768" t="str">
            <v/>
          </cell>
          <cell r="BQ768" t="str">
            <v>-</v>
          </cell>
          <cell r="BR768" t="str">
            <v>-</v>
          </cell>
          <cell r="BS768" t="str">
            <v>-</v>
          </cell>
          <cell r="BT768" t="str">
            <v>นายธานินทร์ ธุระนันท์</v>
          </cell>
          <cell r="BU768">
            <v>888165010023</v>
          </cell>
          <cell r="BV768" t="str">
            <v>1.นายธานินทร์ ธุระนันท์
2.นายโยธิน แสงจันทร์</v>
          </cell>
          <cell r="BW768" t="str">
            <v>จำเลยที่ 1
จำเลยที่ 2</v>
          </cell>
          <cell r="BX768" t="str">
            <v>1-5002-00111-46-2
2-5805-00005-02-0</v>
          </cell>
          <cell r="BY768" t="str">
            <v>-ไม่พบว่ามีกรรมสิทธิ์ในที่ดิน อ.จอมทอง จ.เชียงใหม่
-ไม่พบว่ามีกรรมสิทธิ์ในที่ดิน อ.จอมทอง จ.เชียงใหม่</v>
          </cell>
          <cell r="BZ768" t="str">
            <v>ไม่พบทรัพย์</v>
          </cell>
          <cell r="CA768" t="str">
            <v>พบ</v>
          </cell>
          <cell r="CB768">
            <v>2</v>
          </cell>
        </row>
        <row r="769">
          <cell r="B769">
            <v>2238</v>
          </cell>
          <cell r="C769">
            <v>764</v>
          </cell>
          <cell r="D769">
            <v>25</v>
          </cell>
          <cell r="E769">
            <v>4</v>
          </cell>
          <cell r="F769">
            <v>2566</v>
          </cell>
          <cell r="G769">
            <v>800114089637</v>
          </cell>
          <cell r="H769" t="str">
            <v>นาย</v>
          </cell>
          <cell r="I769" t="str">
            <v>วัชระ</v>
          </cell>
          <cell r="J769" t="str">
            <v>เมืองอินทร์</v>
          </cell>
          <cell r="K769">
            <v>1509900248131</v>
          </cell>
          <cell r="L769" t="str">
            <v>จอมทอง</v>
          </cell>
          <cell r="M769" t="str">
            <v>เชียงใหม่ 3</v>
          </cell>
          <cell r="N769">
            <v>8</v>
          </cell>
          <cell r="O769" t="str">
            <v>สินเชื่อธนาคารประชาชน</v>
          </cell>
          <cell r="P769" t="str">
            <v>1.บุคคลค้ำประกัน</v>
          </cell>
          <cell r="Q769">
            <v>34950.31</v>
          </cell>
          <cell r="R769">
            <v>2650.69</v>
          </cell>
          <cell r="S769" t="str">
            <v>แขวงเชียงใหม่</v>
          </cell>
          <cell r="T769" t="str">
            <v>ผบ.888</v>
          </cell>
          <cell r="U769">
            <v>2565</v>
          </cell>
          <cell r="V769" t="str">
            <v>ผบ.1410</v>
          </cell>
          <cell r="W769">
            <v>2565</v>
          </cell>
          <cell r="X769">
            <v>29</v>
          </cell>
          <cell r="Y769">
            <v>8</v>
          </cell>
          <cell r="Z769">
            <v>2565</v>
          </cell>
          <cell r="BB769" t="str">
            <v>คำสั่งสืบวันที่ 25/4/2566//สืบแล้ว รายงานผลสืบวันที่ 17/11/2566</v>
          </cell>
          <cell r="BC769">
            <v>900</v>
          </cell>
          <cell r="BD769">
            <v>9</v>
          </cell>
          <cell r="BE769">
            <v>8</v>
          </cell>
          <cell r="BF769">
            <v>2567</v>
          </cell>
          <cell r="BG769">
            <v>0</v>
          </cell>
          <cell r="BH769" t="str">
            <v>-</v>
          </cell>
          <cell r="BI769" t="str">
            <v>-</v>
          </cell>
          <cell r="BJ769" t="str">
            <v>-</v>
          </cell>
          <cell r="BK769">
            <v>0</v>
          </cell>
          <cell r="BL769">
            <v>1035</v>
          </cell>
          <cell r="BM769">
            <v>0</v>
          </cell>
          <cell r="BN769" t="str">
            <v/>
          </cell>
          <cell r="BO769" t="str">
            <v/>
          </cell>
          <cell r="BP769" t="str">
            <v/>
          </cell>
          <cell r="BQ769" t="str">
            <v>-</v>
          </cell>
          <cell r="BR769" t="str">
            <v>-</v>
          </cell>
          <cell r="BS769" t="str">
            <v>-</v>
          </cell>
          <cell r="BT769" t="str">
            <v>นายวัชระ เมืองอินทร์</v>
          </cell>
          <cell r="BU769">
            <v>888165010032</v>
          </cell>
          <cell r="BV769" t="str">
            <v>1.นายวัชระ เมืองอินทร์ 
2.นางสาววราภรณ์ เมืองอินทร์
3.นายวิกรม มีแสงเงิน</v>
          </cell>
          <cell r="BW769" t="str">
            <v>จำเลยที่ 1
จำเลยที่ 2
คู่สมรสจำเลยที่ 2</v>
          </cell>
          <cell r="BX769" t="str">
            <v>1-5099-00428-13-1
3-5002-00412-15-9
3-1001-00661-62-2</v>
          </cell>
          <cell r="BY769"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9" t="str">
            <v>พบทรัพย์</v>
          </cell>
          <cell r="CA769">
            <v>1834</v>
          </cell>
        </row>
        <row r="770">
          <cell r="B770">
            <v>2239</v>
          </cell>
          <cell r="C770">
            <v>765</v>
          </cell>
          <cell r="D770">
            <v>25</v>
          </cell>
          <cell r="E770">
            <v>4</v>
          </cell>
          <cell r="F770">
            <v>2566</v>
          </cell>
          <cell r="G770">
            <v>800091939374</v>
          </cell>
          <cell r="H770" t="str">
            <v>นางสาว</v>
          </cell>
          <cell r="I770" t="str">
            <v>ดวงเดือน</v>
          </cell>
          <cell r="J770" t="str">
            <v>ฝั้นศรีหรือต๊ะวันวงค์</v>
          </cell>
          <cell r="K770">
            <v>3500200641425</v>
          </cell>
          <cell r="L770" t="str">
            <v>จอมทอง</v>
          </cell>
          <cell r="M770" t="str">
            <v>เชียงใหม่ 3</v>
          </cell>
          <cell r="N770">
            <v>8</v>
          </cell>
          <cell r="O770" t="str">
            <v>สินเชื่อแก้ไขปัญหาหนี้นอกระบบ PSAระยะที่2</v>
          </cell>
          <cell r="P770" t="str">
            <v>1.บุคคลค้ำประกัน</v>
          </cell>
          <cell r="Q770">
            <v>36664.480000000003</v>
          </cell>
          <cell r="R770">
            <v>9293.81</v>
          </cell>
          <cell r="S770" t="str">
            <v>จังหวัดฮอด</v>
          </cell>
          <cell r="T770" t="str">
            <v>ผบE433</v>
          </cell>
          <cell r="U770">
            <v>2565</v>
          </cell>
          <cell r="V770" t="str">
            <v>ผบE543</v>
          </cell>
          <cell r="W770">
            <v>2565</v>
          </cell>
          <cell r="AA770">
            <v>27</v>
          </cell>
          <cell r="AB770">
            <v>7</v>
          </cell>
          <cell r="AC770">
            <v>2565</v>
          </cell>
          <cell r="BB770" t="str">
            <v>สืบทรัพย์ครั้งที่ 1//รายงานผลสืบทรัพย์ครังที่ 1 4/6/2567//</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นางสาวดวงเดือน ฝั้นศรีหรือต๊ะวันวงค์</v>
          </cell>
          <cell r="BU770">
            <v>888165010025</v>
          </cell>
          <cell r="BV770" t="str">
            <v xml:space="preserve">1.นางสาวดวงเดือน ฝั้นศรี 
2.นายอ๊อด ฝั้นศรี
3.นายเจษฎา ต๊ะวันวงค์
4.นางสาวจุฑารัตน์ สามารถ
</v>
          </cell>
          <cell r="BW770" t="str">
            <v>จำเลยที่ 1
คู่สมรสจำเลยที่ 1
จำเลยที่ 2
คู่สมรสจำเลยที่ 2</v>
          </cell>
          <cell r="BX770" t="str">
            <v xml:space="preserve">3-5002-00641-42-5
2-5003-01065-99-5
3-5002-00641-43-3
3-5002-00489-58-5
</v>
          </cell>
          <cell r="BY7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70" t="str">
            <v>ไม่พบ</v>
          </cell>
          <cell r="CB770">
            <v>4</v>
          </cell>
        </row>
        <row r="771">
          <cell r="B771">
            <v>2240</v>
          </cell>
          <cell r="C771">
            <v>766</v>
          </cell>
          <cell r="D771">
            <v>25</v>
          </cell>
          <cell r="E771">
            <v>4</v>
          </cell>
          <cell r="F771">
            <v>2566</v>
          </cell>
          <cell r="G771">
            <v>800090527725</v>
          </cell>
          <cell r="H771" t="str">
            <v>นาง</v>
          </cell>
          <cell r="I771" t="str">
            <v>วัฒนา</v>
          </cell>
          <cell r="J771" t="str">
            <v>กาวิชัย</v>
          </cell>
          <cell r="K771">
            <v>1501700056461</v>
          </cell>
          <cell r="L771" t="str">
            <v>ดอยเต่า</v>
          </cell>
          <cell r="M771" t="str">
            <v>เชียงใหม่ 3</v>
          </cell>
          <cell r="N771">
            <v>8</v>
          </cell>
          <cell r="O771" t="str">
            <v>สินเชื่อแก้ไขปัญหาหนี้นอกระบบ PSAระยะที่2</v>
          </cell>
          <cell r="P771" t="str">
            <v>1.บุคคลค้ำประกัน</v>
          </cell>
          <cell r="Q771">
            <v>31652</v>
          </cell>
          <cell r="R771">
            <v>6587.01</v>
          </cell>
          <cell r="S771" t="str">
            <v>จังหวัดฮอด</v>
          </cell>
          <cell r="T771" t="str">
            <v>ผบE440</v>
          </cell>
          <cell r="U771">
            <v>2565</v>
          </cell>
          <cell r="V771" t="str">
            <v>ผบE559</v>
          </cell>
          <cell r="W771">
            <v>2565</v>
          </cell>
          <cell r="AA771">
            <v>27</v>
          </cell>
          <cell r="AB771">
            <v>7</v>
          </cell>
          <cell r="AC771">
            <v>2565</v>
          </cell>
          <cell r="BB771" t="str">
            <v>คำสั่งสืบทรัพย์วันที่ 25/04/2566//สืบแล้ว รายงานผลสืบวันที่ 13/11/2566</v>
          </cell>
          <cell r="BC771">
            <v>600</v>
          </cell>
          <cell r="BD771">
            <v>24</v>
          </cell>
          <cell r="BE771">
            <v>1</v>
          </cell>
          <cell r="BF771">
            <v>2568</v>
          </cell>
          <cell r="BG771">
            <v>0</v>
          </cell>
          <cell r="BH771" t="str">
            <v>-</v>
          </cell>
          <cell r="BI771" t="str">
            <v>-</v>
          </cell>
          <cell r="BJ771" t="str">
            <v>-</v>
          </cell>
          <cell r="BK771">
            <v>0</v>
          </cell>
          <cell r="BL771">
            <v>605</v>
          </cell>
          <cell r="BM771">
            <v>0</v>
          </cell>
          <cell r="BN771" t="str">
            <v/>
          </cell>
          <cell r="BO771" t="str">
            <v/>
          </cell>
          <cell r="BP771" t="str">
            <v/>
          </cell>
          <cell r="BQ771" t="str">
            <v>-</v>
          </cell>
          <cell r="BR771" t="str">
            <v>-</v>
          </cell>
          <cell r="BS771" t="str">
            <v>-</v>
          </cell>
          <cell r="BT771" t="str">
            <v>นางวัฒนา กาวิชัย</v>
          </cell>
          <cell r="BU771">
            <v>888165010010</v>
          </cell>
          <cell r="BV771" t="str">
            <v>1.นายวัฒนา กาวิชัย
2.นางสาวปิยพร วรรณขาว</v>
          </cell>
          <cell r="BW771" t="str">
            <v>จำเลยที่ 1
จำเลยที่ 2</v>
          </cell>
          <cell r="BX771" t="str">
            <v>1-5017-00056-46-1
1-5099-00660-90-4</v>
          </cell>
          <cell r="BY7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1" t="str">
            <v>ไม่พบทรัพย์</v>
          </cell>
          <cell r="CB771">
            <v>2</v>
          </cell>
        </row>
        <row r="772">
          <cell r="B772">
            <v>2241</v>
          </cell>
          <cell r="C772">
            <v>767</v>
          </cell>
          <cell r="D772">
            <v>25</v>
          </cell>
          <cell r="E772">
            <v>4</v>
          </cell>
          <cell r="F772">
            <v>2566</v>
          </cell>
          <cell r="G772">
            <v>800092946584</v>
          </cell>
          <cell r="H772" t="str">
            <v>นางสาว</v>
          </cell>
          <cell r="I772" t="str">
            <v>ภัทราพร</v>
          </cell>
          <cell r="J772" t="str">
            <v>ปัญวงค์ษา</v>
          </cell>
          <cell r="K772">
            <v>1500500081577</v>
          </cell>
          <cell r="L772" t="str">
            <v>จอมทอง</v>
          </cell>
          <cell r="M772" t="str">
            <v>เชียงใหม่ 3</v>
          </cell>
          <cell r="N772">
            <v>8</v>
          </cell>
          <cell r="O772" t="str">
            <v>สินเชื่อแก้ไขปัญหาหนี้นอกระบบ PSAระยะที่2</v>
          </cell>
          <cell r="P772" t="str">
            <v>1.บุคคลค้ำประกัน</v>
          </cell>
          <cell r="Q772">
            <v>31394.28</v>
          </cell>
          <cell r="R772">
            <v>6578.71</v>
          </cell>
          <cell r="S772" t="str">
            <v>แขวงเชียงใหม่</v>
          </cell>
          <cell r="T772" t="str">
            <v>ผบ.890</v>
          </cell>
          <cell r="U772">
            <v>2565</v>
          </cell>
          <cell r="V772" t="str">
            <v>ผบ.1306</v>
          </cell>
          <cell r="W772">
            <v>2565</v>
          </cell>
          <cell r="AA772">
            <v>17</v>
          </cell>
          <cell r="AB772">
            <v>8</v>
          </cell>
          <cell r="AC772">
            <v>2565</v>
          </cell>
          <cell r="BB772" t="str">
            <v>คำสั่งสืบวันที่ 25/4/2566//สืบแล้ว รายงานผลสืบวันที่ 17/11/2566</v>
          </cell>
          <cell r="BC772">
            <v>900</v>
          </cell>
          <cell r="BD772">
            <v>5</v>
          </cell>
          <cell r="BE772">
            <v>7</v>
          </cell>
          <cell r="BF772">
            <v>2567</v>
          </cell>
          <cell r="BG772">
            <v>0</v>
          </cell>
          <cell r="BH772" t="str">
            <v>-</v>
          </cell>
          <cell r="BI772" t="str">
            <v>-</v>
          </cell>
          <cell r="BJ772" t="str">
            <v>-</v>
          </cell>
          <cell r="BK772">
            <v>0</v>
          </cell>
          <cell r="BL772">
            <v>980</v>
          </cell>
          <cell r="BM772">
            <v>0</v>
          </cell>
          <cell r="BN772">
            <v>14</v>
          </cell>
          <cell r="BO772">
            <v>8</v>
          </cell>
          <cell r="BP772">
            <v>2567</v>
          </cell>
          <cell r="BQ772" t="str">
            <v>-</v>
          </cell>
          <cell r="BR772" t="str">
            <v>-</v>
          </cell>
          <cell r="BS772" t="str">
            <v>-</v>
          </cell>
          <cell r="BT772" t="str">
            <v>นางสาวภัทราพร ปัญวงค์ษา</v>
          </cell>
          <cell r="BU772">
            <v>888165010026</v>
          </cell>
          <cell r="BV772" t="str">
            <v>1.นางสาวภัทราพร ปัญวงค์ษา
2.นางสาวทัศนีย์ สิงห์คำ
3.นางทิพวรรณ เตมิมา</v>
          </cell>
          <cell r="BW772" t="str">
            <v>จำเลยที่ 1
จำเลยที่ 2
จำเลยที่ 3</v>
          </cell>
          <cell r="BX772" t="str">
            <v>1-5005-00081-57-7
1-5099-00490-20-1
3-5002-00255-34-7</v>
          </cell>
          <cell r="BY77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2" t="str">
            <v>พบทรัพย์</v>
          </cell>
        </row>
        <row r="773">
          <cell r="B773">
            <v>2242</v>
          </cell>
          <cell r="C773">
            <v>768</v>
          </cell>
          <cell r="D773">
            <v>25</v>
          </cell>
          <cell r="E773">
            <v>4</v>
          </cell>
          <cell r="F773">
            <v>2566</v>
          </cell>
          <cell r="G773">
            <v>800096346781</v>
          </cell>
          <cell r="H773" t="str">
            <v>นาย</v>
          </cell>
          <cell r="I773" t="str">
            <v>คำหล้า</v>
          </cell>
          <cell r="J773" t="str">
            <v>ผัดสา</v>
          </cell>
          <cell r="K773">
            <v>3501700141473</v>
          </cell>
          <cell r="L773" t="str">
            <v>ดอยเต่า</v>
          </cell>
          <cell r="M773" t="str">
            <v>เชียงใหม่ 3</v>
          </cell>
          <cell r="N773">
            <v>8</v>
          </cell>
          <cell r="O773" t="str">
            <v>สินเชื่อพัฒนาองค์กรชุมชน(รายบุคคล)</v>
          </cell>
          <cell r="P773" t="str">
            <v>1.บุคคลค้ำประกัน</v>
          </cell>
          <cell r="Q773">
            <v>30000</v>
          </cell>
          <cell r="R773">
            <v>7559.9</v>
          </cell>
          <cell r="S773" t="str">
            <v>จังหวัดฮอด</v>
          </cell>
          <cell r="T773" t="str">
            <v>ผบE427</v>
          </cell>
          <cell r="U773">
            <v>2565</v>
          </cell>
          <cell r="V773" t="str">
            <v>ผบE552</v>
          </cell>
          <cell r="W773">
            <v>2565</v>
          </cell>
          <cell r="AA773">
            <v>27</v>
          </cell>
          <cell r="AB773">
            <v>7</v>
          </cell>
          <cell r="AC773">
            <v>2565</v>
          </cell>
          <cell r="BC773">
            <v>1200</v>
          </cell>
          <cell r="BD773">
            <v>9</v>
          </cell>
          <cell r="BE773">
            <v>8</v>
          </cell>
          <cell r="BF773">
            <v>2567</v>
          </cell>
          <cell r="BG773">
            <v>0</v>
          </cell>
          <cell r="BH773" t="str">
            <v>-</v>
          </cell>
          <cell r="BI773" t="str">
            <v>-</v>
          </cell>
          <cell r="BJ773" t="str">
            <v>-</v>
          </cell>
          <cell r="BK773">
            <v>0</v>
          </cell>
          <cell r="BL773">
            <v>820</v>
          </cell>
          <cell r="BM773">
            <v>0</v>
          </cell>
          <cell r="BN773" t="str">
            <v/>
          </cell>
          <cell r="BO773" t="str">
            <v/>
          </cell>
          <cell r="BP773" t="str">
            <v/>
          </cell>
          <cell r="BQ773" t="str">
            <v>-</v>
          </cell>
          <cell r="BR773" t="str">
            <v>-</v>
          </cell>
          <cell r="BS773" t="str">
            <v>-</v>
          </cell>
          <cell r="BT773" t="str">
            <v>นายคำหล้า ผัดสา</v>
          </cell>
          <cell r="BU773">
            <v>888164010476</v>
          </cell>
          <cell r="BV773" t="str">
            <v>1.นายคำหล้า ผัดสา
2.นายจันทร์ ปิกแก้ว
3.นางสาวอำพร เงินยง
4.นายแกละ ติ๊บดอก</v>
          </cell>
          <cell r="BW773" t="str">
            <v>จำเลยที่ 1
จำเลยที่ 2
คู่สมรสจำเลยที่ 2
จำเลยที่ 3</v>
          </cell>
          <cell r="BX773" t="str">
            <v>3-5017-00141-47-3
1-5017-00007-93-2
1-5017-00064-15-4
3-5017-00141-65-1</v>
          </cell>
          <cell r="BY77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3" t="str">
            <v>ไม่พบทรัพย์</v>
          </cell>
          <cell r="CA773" t="str">
            <v>พบ</v>
          </cell>
          <cell r="CB773">
            <v>4</v>
          </cell>
        </row>
        <row r="774">
          <cell r="B774">
            <v>2243</v>
          </cell>
          <cell r="C774">
            <v>769</v>
          </cell>
          <cell r="D774">
            <v>18</v>
          </cell>
          <cell r="E774">
            <v>7</v>
          </cell>
          <cell r="F774">
            <v>2566</v>
          </cell>
          <cell r="G774" t="str">
            <v>800087218064 ,
 800106354981</v>
          </cell>
          <cell r="H774" t="str">
            <v>นางสาว</v>
          </cell>
          <cell r="I774" t="str">
            <v>แสงจันทร์</v>
          </cell>
          <cell r="J774" t="str">
            <v>กันทะโล</v>
          </cell>
          <cell r="K774" t="str">
            <v>3 5002 00018 97 3</v>
          </cell>
          <cell r="L774" t="str">
            <v>เชียงใหม่</v>
          </cell>
          <cell r="M774" t="str">
            <v>เชียงใหม่ 1</v>
          </cell>
          <cell r="N774">
            <v>8</v>
          </cell>
          <cell r="O774" t="str">
            <v>สินเชื่อธนาคารประชาชน , สินเชื่อผู้มีอาชีพอิสระ</v>
          </cell>
          <cell r="P774" t="str">
            <v>4.ไม่มีหลักประกัน</v>
          </cell>
          <cell r="Q774">
            <v>162492.14000000001</v>
          </cell>
          <cell r="R774">
            <v>46559.26</v>
          </cell>
          <cell r="S774" t="str">
            <v>จังหวัดฮอด</v>
          </cell>
          <cell r="T774" t="str">
            <v>ผบE884</v>
          </cell>
          <cell r="U774">
            <v>2565</v>
          </cell>
          <cell r="V774" t="str">
            <v>ผบE143</v>
          </cell>
          <cell r="W774">
            <v>2566</v>
          </cell>
          <cell r="X774">
            <v>13</v>
          </cell>
          <cell r="Y774">
            <v>2</v>
          </cell>
          <cell r="Z774">
            <v>2566</v>
          </cell>
          <cell r="BB774" t="str">
            <v>คำสั่งสืบวันที่18/07/2566//คำสั่งสืบทรัพย์ครั้งที่ 2 (2/4/2568)</v>
          </cell>
          <cell r="BC774">
            <v>300</v>
          </cell>
          <cell r="BD774">
            <v>12</v>
          </cell>
          <cell r="BE774">
            <v>7</v>
          </cell>
          <cell r="BF774">
            <v>2567</v>
          </cell>
          <cell r="BG774">
            <v>0</v>
          </cell>
          <cell r="BH774" t="str">
            <v>-</v>
          </cell>
          <cell r="BI774" t="str">
            <v>-</v>
          </cell>
          <cell r="BJ774" t="str">
            <v>-</v>
          </cell>
          <cell r="BK774">
            <v>0</v>
          </cell>
          <cell r="BL774">
            <v>415</v>
          </cell>
          <cell r="BM774">
            <v>0</v>
          </cell>
          <cell r="BN774">
            <v>24</v>
          </cell>
          <cell r="BO774">
            <v>10</v>
          </cell>
          <cell r="BP774">
            <v>2567</v>
          </cell>
          <cell r="BQ774" t="str">
            <v>-</v>
          </cell>
          <cell r="BR774" t="str">
            <v>-</v>
          </cell>
          <cell r="BS774" t="str">
            <v>-</v>
          </cell>
          <cell r="BT774" t="str">
            <v>นางสาวแสงจันทร์ กันทะโล</v>
          </cell>
          <cell r="BU774">
            <v>883165010690</v>
          </cell>
          <cell r="BV774" t="str">
            <v>1.นางสาวแสงจันทร์ กันทะโล</v>
          </cell>
          <cell r="BW774" t="str">
            <v xml:space="preserve">จำเลยที่1 </v>
          </cell>
          <cell r="BX774" t="str">
            <v>3-5002-00018-97-3</v>
          </cell>
          <cell r="BY774" t="str">
            <v>-ไม่พบว่ามีกรรมสิทธิ์ในที่ดิน อ.เมืองเชียงใหม่ จ.เชียงใหม่
-ไม่พบว่ามีกรรมสิทธิ์ในที่ดิน อ.จอมทอง จ.เชียงใหม่</v>
          </cell>
          <cell r="BZ774" t="str">
            <v>ไม่พบทรัพย์</v>
          </cell>
          <cell r="CB774">
            <v>1</v>
          </cell>
        </row>
        <row r="775">
          <cell r="B775">
            <v>2244</v>
          </cell>
          <cell r="C775">
            <v>770</v>
          </cell>
          <cell r="D775">
            <v>18</v>
          </cell>
          <cell r="E775">
            <v>7</v>
          </cell>
          <cell r="F775">
            <v>2566</v>
          </cell>
          <cell r="G775">
            <v>800098835732</v>
          </cell>
          <cell r="H775" t="str">
            <v>นางสาว</v>
          </cell>
          <cell r="I775" t="str">
            <v>เบ็ญจวรรณ</v>
          </cell>
          <cell r="J775" t="str">
            <v>วันชุ่ม</v>
          </cell>
          <cell r="K775">
            <v>3509900479939</v>
          </cell>
          <cell r="L775" t="str">
            <v>เชียงใหม่</v>
          </cell>
          <cell r="M775" t="str">
            <v>เชียงใหม่ 1</v>
          </cell>
          <cell r="N775">
            <v>8</v>
          </cell>
          <cell r="O775" t="str">
            <v>สินเชื่อธนาคารประชาชน</v>
          </cell>
          <cell r="P775" t="str">
            <v>1.บุคคลค้ำประกัน</v>
          </cell>
          <cell r="Q775">
            <v>88188.96</v>
          </cell>
          <cell r="S775" t="str">
            <v>แขวงเชียงใหม่</v>
          </cell>
          <cell r="T775" t="str">
            <v>ผบE5354</v>
          </cell>
          <cell r="U775">
            <v>2565</v>
          </cell>
          <cell r="V775" t="str">
            <v>ผบE8533</v>
          </cell>
          <cell r="W775">
            <v>2565</v>
          </cell>
          <cell r="AA775">
            <v>29</v>
          </cell>
          <cell r="AB775">
            <v>11</v>
          </cell>
          <cell r="AC775">
            <v>2565</v>
          </cell>
          <cell r="BB775" t="str">
            <v>มีคำสั่งสืบทรัพย์วันที่ 18/07/2566//สืบแล้ว รายงานผลสืบวันที่ 13/11/2566//คำสั่งสืบทรัพย์ครั้งที่ 2 (2/4/2568)//รายงานผลสืบ วันที่ 14/5/2568</v>
          </cell>
          <cell r="BC775">
            <v>1200</v>
          </cell>
          <cell r="BD775">
            <v>12</v>
          </cell>
          <cell r="BE775">
            <v>7</v>
          </cell>
          <cell r="BF775">
            <v>2567</v>
          </cell>
          <cell r="BG775">
            <v>0</v>
          </cell>
          <cell r="BH775" t="str">
            <v>-</v>
          </cell>
          <cell r="BI775" t="str">
            <v>-</v>
          </cell>
          <cell r="BJ775" t="str">
            <v>-</v>
          </cell>
          <cell r="BK775">
            <v>0</v>
          </cell>
          <cell r="BL775">
            <v>830</v>
          </cell>
          <cell r="BM775">
            <v>0</v>
          </cell>
          <cell r="BN775">
            <v>24</v>
          </cell>
          <cell r="BO775">
            <v>10</v>
          </cell>
          <cell r="BP775">
            <v>2567</v>
          </cell>
          <cell r="BQ775" t="str">
            <v>-</v>
          </cell>
          <cell r="BR775" t="str">
            <v>-</v>
          </cell>
          <cell r="BS775" t="str">
            <v>-</v>
          </cell>
          <cell r="BT775" t="str">
            <v>นางสาวเบ็ญจวรรณ วันชุ่ม</v>
          </cell>
          <cell r="BU775">
            <v>883165010123</v>
          </cell>
          <cell r="BV775" t="str">
            <v>1.นางสาวเบ็ญจวรรณ วันชุ่ม
2.นางสาววิยะดา สวนแก้ว
3.นางพิกุล ธงดำ
4.นายประเทือง ธงดำ</v>
          </cell>
          <cell r="BW775" t="str">
            <v>จำเลยที่ 1
จำเลยที่ 2
จำเลยที่ 3
คู่สมรสจำเลยที่ 3</v>
          </cell>
          <cell r="BX775" t="str">
            <v>3-5099-00479-93-9
3-6099-00678-03-5
3-5006-00380-73-4
3-5006-00374-30-1</v>
          </cell>
          <cell r="BY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5" t="str">
            <v>ไม่พบทรัพย์</v>
          </cell>
          <cell r="CB775">
            <v>4</v>
          </cell>
          <cell r="CD775" t="str">
            <v>1.นางสาวเบ็ญจวรรณ วันชุ่ม
2.นางสาววิยะดา สวนแก้ว
3.นางพิกุล ธงดำ
4.นายประเทือง ธงดำ</v>
          </cell>
          <cell r="CE775" t="str">
            <v>จำเลยที่ 1
จำเลยที่ 2
จำเลยที่ 3
คู่สมรสจำเลยที่ 3</v>
          </cell>
          <cell r="CF775" t="str">
            <v>3-5099-00479-93-9
3-6099-00678-03-5
3-5006-00380-73-4
3-5006-00374-30-1</v>
          </cell>
          <cell r="CG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v>
          </cell>
          <cell r="CH775" t="str">
            <v>ไม่พทรัพย์</v>
          </cell>
          <cell r="CJ775">
            <v>4</v>
          </cell>
          <cell r="CK775" t="str">
            <v>นุสบา</v>
          </cell>
          <cell r="CL775">
            <v>244126</v>
          </cell>
        </row>
        <row r="776">
          <cell r="B776">
            <v>2245</v>
          </cell>
          <cell r="C776">
            <v>771</v>
          </cell>
          <cell r="D776">
            <v>19</v>
          </cell>
          <cell r="E776">
            <v>6</v>
          </cell>
          <cell r="F776">
            <v>2566</v>
          </cell>
          <cell r="G776" t="str">
            <v>800106649133 , 800085202912</v>
          </cell>
          <cell r="H776" t="str">
            <v>นางสาว</v>
          </cell>
          <cell r="I776" t="str">
            <v>พรพิมล</v>
          </cell>
          <cell r="J776" t="str">
            <v>ตระกูล</v>
          </cell>
          <cell r="K776">
            <v>1530500056530</v>
          </cell>
          <cell r="L776" t="str">
            <v>เม-ญ่า เชียงใหม่</v>
          </cell>
          <cell r="M776" t="str">
            <v>เชียงใหม่ 1</v>
          </cell>
          <cell r="N776">
            <v>8</v>
          </cell>
          <cell r="O776" t="str">
            <v>สินเชื่อธนาคารประชาชน</v>
          </cell>
          <cell r="P776" t="str">
            <v>1.บุคคลค้ำประกัน</v>
          </cell>
          <cell r="Q776">
            <v>159045.56</v>
          </cell>
          <cell r="R776">
            <v>54459.72</v>
          </cell>
          <cell r="S776" t="str">
            <v>แขวงเชียงใหม่</v>
          </cell>
          <cell r="T776" t="str">
            <v>ผบE374</v>
          </cell>
          <cell r="U776">
            <v>2566</v>
          </cell>
          <cell r="V776" t="str">
            <v>ผบE2146</v>
          </cell>
          <cell r="W776">
            <v>2566</v>
          </cell>
          <cell r="X776">
            <v>18</v>
          </cell>
          <cell r="Y776">
            <v>4</v>
          </cell>
          <cell r="Z776">
            <v>2566</v>
          </cell>
          <cell r="BB776" t="str">
            <v>คำสั่งสืบวันที่19/06/2566//รายงานผลสืบวันที่ 24/10/2566</v>
          </cell>
          <cell r="BC776">
            <v>1200</v>
          </cell>
          <cell r="BD776">
            <v>23</v>
          </cell>
          <cell r="BE776">
            <v>7</v>
          </cell>
          <cell r="BF776">
            <v>2567</v>
          </cell>
          <cell r="BG776">
            <v>0</v>
          </cell>
          <cell r="BH776" t="str">
            <v>-</v>
          </cell>
          <cell r="BI776" t="str">
            <v>-</v>
          </cell>
          <cell r="BJ776" t="str">
            <v>-</v>
          </cell>
          <cell r="BK776">
            <v>0</v>
          </cell>
          <cell r="BL776">
            <v>1845</v>
          </cell>
          <cell r="BM776">
            <v>0</v>
          </cell>
          <cell r="BN776">
            <v>19</v>
          </cell>
          <cell r="BO776">
            <v>12</v>
          </cell>
          <cell r="BP776">
            <v>2567</v>
          </cell>
          <cell r="BQ776" t="str">
            <v>-</v>
          </cell>
          <cell r="BR776" t="str">
            <v>-</v>
          </cell>
          <cell r="BS776" t="str">
            <v>-</v>
          </cell>
          <cell r="BT776" t="str">
            <v>นางสาวพรพิมล ตระกูล</v>
          </cell>
          <cell r="BU776">
            <v>883165010621</v>
          </cell>
          <cell r="BV776" t="str">
            <v>1.นางสาวพรพิมล ตระกูล
2.นายศิรพิชญ์ ศรีวิไชย
3.นายศราวุฒิ แก้วบุญเรือง
4.นางสาววิรัลพัชร เจือสุทธยากร</v>
          </cell>
          <cell r="BW776" t="str">
            <v>จำเลยที่ 1
คู่สมรสจำเลยที่ 1
จำเลยที่ 2
จำเลยที่ 3</v>
          </cell>
          <cell r="BX776" t="str">
            <v>1-5305-00056-53-0
1-5099-00931-86-0
1-5099-00620-36-8
1-5099-01340-18-1</v>
          </cell>
          <cell r="BY776"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6" t="str">
            <v>พบ</v>
          </cell>
          <cell r="CB776">
            <v>4</v>
          </cell>
        </row>
        <row r="777">
          <cell r="B777">
            <v>2246</v>
          </cell>
          <cell r="C777">
            <v>772</v>
          </cell>
          <cell r="D777">
            <v>6</v>
          </cell>
          <cell r="E777">
            <v>7</v>
          </cell>
          <cell r="F777">
            <v>2566</v>
          </cell>
          <cell r="G777">
            <v>800096785962</v>
          </cell>
          <cell r="H777" t="str">
            <v>นางสาว</v>
          </cell>
          <cell r="I777" t="str">
            <v>รัตติกาล</v>
          </cell>
          <cell r="J777" t="str">
            <v>หอมแก่นจันทร์</v>
          </cell>
          <cell r="K777">
            <v>1529900232864</v>
          </cell>
          <cell r="L777" t="str">
            <v>หนองหอย</v>
          </cell>
          <cell r="M777" t="str">
            <v>เชียงใหม่ 1</v>
          </cell>
          <cell r="N777">
            <v>8</v>
          </cell>
          <cell r="O777" t="str">
            <v>สินเชื่อธนาคารประชาชน</v>
          </cell>
          <cell r="P777" t="str">
            <v>1.บุคคลค้ำประกัน</v>
          </cell>
          <cell r="Q777">
            <v>139078</v>
          </cell>
          <cell r="R777">
            <v>33333.629999999997</v>
          </cell>
          <cell r="S777" t="str">
            <v>แขวงลำปาง</v>
          </cell>
          <cell r="T777" t="str">
            <v>ผบE1362</v>
          </cell>
          <cell r="U777">
            <v>2566</v>
          </cell>
          <cell r="V777" t="str">
            <v>ผบE1919</v>
          </cell>
          <cell r="W777">
            <v>2566</v>
          </cell>
          <cell r="X777">
            <v>1</v>
          </cell>
          <cell r="Y777">
            <v>5</v>
          </cell>
          <cell r="Z777">
            <v>2566</v>
          </cell>
          <cell r="BB777" t="str">
            <v>มีคำสั่งสืบทรัพย์วันที่ 6/07/2566//สืบแล้ว รายงานผลสืบวันที่ 13/11/2566//คำสั่งสืบทรัพย์ครั้งที่ 2 (2/4/2568)</v>
          </cell>
          <cell r="BC777">
            <v>600</v>
          </cell>
          <cell r="BD777">
            <v>12</v>
          </cell>
          <cell r="BE777">
            <v>7</v>
          </cell>
          <cell r="BF777">
            <v>2567</v>
          </cell>
          <cell r="BG777">
            <v>0</v>
          </cell>
          <cell r="BH777" t="str">
            <v>-</v>
          </cell>
          <cell r="BI777" t="str">
            <v>-</v>
          </cell>
          <cell r="BJ777" t="str">
            <v>-</v>
          </cell>
          <cell r="BK777">
            <v>0</v>
          </cell>
          <cell r="BL777">
            <v>770</v>
          </cell>
          <cell r="BM777">
            <v>0</v>
          </cell>
          <cell r="BN777" t="str">
            <v/>
          </cell>
          <cell r="BO777" t="str">
            <v/>
          </cell>
          <cell r="BP777" t="str">
            <v/>
          </cell>
          <cell r="BQ777" t="str">
            <v>-</v>
          </cell>
          <cell r="BR777" t="str">
            <v>-</v>
          </cell>
          <cell r="BS777" t="str">
            <v>-</v>
          </cell>
          <cell r="BT777" t="str">
            <v>นางสาวรัตติกาล หอมแก่นจันทร์</v>
          </cell>
          <cell r="BU777">
            <v>883164010348</v>
          </cell>
          <cell r="BV777" t="str">
            <v>1.นางสาวรัตติกาล หอมแก่นจันทร์
2.นายพงษ์เทพ แก้วใจ</v>
          </cell>
          <cell r="BW777" t="str">
            <v>จำเลยที่ 1
จำเลยที่ 2</v>
          </cell>
          <cell r="BX777" t="str">
            <v>1-5299-00232-86-4
1-5299-00033-09-8</v>
          </cell>
          <cell r="BY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7" t="str">
            <v>ไม่พบทรัพย์</v>
          </cell>
          <cell r="CB777">
            <v>2</v>
          </cell>
          <cell r="CD777" t="str">
            <v>นางสาวรัตติกาล หอมแก่นจันทร์</v>
          </cell>
        </row>
        <row r="778">
          <cell r="B778">
            <v>2247</v>
          </cell>
          <cell r="C778">
            <v>773</v>
          </cell>
          <cell r="D778">
            <v>10</v>
          </cell>
          <cell r="E778">
            <v>7</v>
          </cell>
          <cell r="F778">
            <v>2566</v>
          </cell>
          <cell r="G778">
            <v>800043781536</v>
          </cell>
          <cell r="H778" t="str">
            <v>นางสาว</v>
          </cell>
          <cell r="I778" t="str">
            <v>นัษฐภรณ์</v>
          </cell>
          <cell r="J778" t="str">
            <v>วงษ์เวียน</v>
          </cell>
          <cell r="K778">
            <v>1509900288401</v>
          </cell>
          <cell r="L778" t="str">
            <v>หนองหอย</v>
          </cell>
          <cell r="M778" t="str">
            <v>เชียงใหม่ 1</v>
          </cell>
          <cell r="N778">
            <v>8</v>
          </cell>
          <cell r="O778" t="str">
            <v>สินเชื่อธนาคารประชาชน</v>
          </cell>
          <cell r="P778" t="str">
            <v>1.บุคคลค้ำประกัน</v>
          </cell>
          <cell r="Q778">
            <v>77657.72</v>
          </cell>
          <cell r="R778">
            <v>34422.28</v>
          </cell>
          <cell r="S778" t="str">
            <v>แขวงเชียงใหม่</v>
          </cell>
          <cell r="T778" t="str">
            <v>ผบE1442</v>
          </cell>
          <cell r="U778">
            <v>2566</v>
          </cell>
          <cell r="V778" t="str">
            <v>ผบE3284</v>
          </cell>
          <cell r="W778">
            <v>2566</v>
          </cell>
          <cell r="X778">
            <v>16</v>
          </cell>
          <cell r="Y778">
            <v>5</v>
          </cell>
          <cell r="Z778">
            <v>2566</v>
          </cell>
          <cell r="BB778" t="str">
            <v>คำสั่งสืบทรัพย์วันที่ 10/07/2566//รายงานผลสืบทรัพย์วันที่ 24/10/2566</v>
          </cell>
          <cell r="BC778" t="str">
            <v/>
          </cell>
          <cell r="BD778" t="str">
            <v/>
          </cell>
          <cell r="BE778" t="str">
            <v/>
          </cell>
          <cell r="BF778" t="str">
            <v/>
          </cell>
          <cell r="BG778" t="str">
            <v/>
          </cell>
          <cell r="BH778" t="str">
            <v/>
          </cell>
          <cell r="BI778" t="str">
            <v/>
          </cell>
          <cell r="BJ778" t="str">
            <v/>
          </cell>
          <cell r="BK778" t="str">
            <v/>
          </cell>
          <cell r="BL778" t="str">
            <v/>
          </cell>
          <cell r="BM778" t="str">
            <v/>
          </cell>
          <cell r="BN778" t="str">
            <v/>
          </cell>
          <cell r="BO778" t="str">
            <v/>
          </cell>
          <cell r="BP778" t="str">
            <v/>
          </cell>
          <cell r="BQ778" t="str">
            <v/>
          </cell>
          <cell r="BR778" t="str">
            <v/>
          </cell>
          <cell r="BS778" t="str">
            <v/>
          </cell>
          <cell r="BT778" t="str">
            <v>นางสาวนัษฐภรณ์ วงษ์เวียน</v>
          </cell>
          <cell r="BU778">
            <v>883165010899</v>
          </cell>
          <cell r="BV778" t="str">
            <v>1.นางสาวนัษฐภรณ์ วงษ์เวียน
2.นางสาวสาวิตรี อินวงค์
3.นายเกรียงไกร สุภฤทธิ์ศิริกุล</v>
          </cell>
          <cell r="BW778" t="str">
            <v>จำเลยที่ 1
จำเลยที่ 2
จำเลยที่ 3</v>
          </cell>
          <cell r="BX778" t="str">
            <v>1-5099-00288-40-1
1-5013-90000-01-3
3-5099-01296-64-1</v>
          </cell>
          <cell r="BY778"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8" t="str">
            <v>พบ</v>
          </cell>
          <cell r="CB778">
            <v>3</v>
          </cell>
          <cell r="CD778" t="str">
            <v>นางสาวนัษฐภรณ์ วงษ์เวียน</v>
          </cell>
        </row>
        <row r="779">
          <cell r="B779">
            <v>2248</v>
          </cell>
          <cell r="C779">
            <v>774</v>
          </cell>
          <cell r="D779">
            <v>10</v>
          </cell>
          <cell r="E779">
            <v>7</v>
          </cell>
          <cell r="F779">
            <v>2566</v>
          </cell>
          <cell r="G779">
            <v>800015392205</v>
          </cell>
          <cell r="H779" t="str">
            <v>นาย</v>
          </cell>
          <cell r="I779" t="str">
            <v>ทวี</v>
          </cell>
          <cell r="J779" t="str">
            <v>อนันต๊ะ</v>
          </cell>
          <cell r="K779">
            <v>3540600168433</v>
          </cell>
          <cell r="L779" t="str">
            <v>เชียงใหม่</v>
          </cell>
          <cell r="M779" t="str">
            <v>เชียงใหม่ 1</v>
          </cell>
          <cell r="N779">
            <v>8</v>
          </cell>
          <cell r="O779" t="str">
            <v>ธปช.</v>
          </cell>
          <cell r="P779" t="str">
            <v>1.บุคคลค้ำประกัน</v>
          </cell>
          <cell r="Q779">
            <v>29560.560000000001</v>
          </cell>
          <cell r="R779">
            <v>12</v>
          </cell>
          <cell r="S779" t="str">
            <v>แขวงเชียงใหม่</v>
          </cell>
          <cell r="T779" t="str">
            <v>ผบ.2624</v>
          </cell>
          <cell r="U779">
            <v>2562</v>
          </cell>
          <cell r="V779" t="str">
            <v>ผบ.3063</v>
          </cell>
          <cell r="W779">
            <v>2562</v>
          </cell>
          <cell r="AA779">
            <v>12</v>
          </cell>
          <cell r="AB779">
            <v>5</v>
          </cell>
          <cell r="AC779">
            <v>2562</v>
          </cell>
          <cell r="BB779" t="str">
            <v>คำสั่งสืบทรัพย์วันที่ 10/07/2566//รายงานผลสืบทรัพย์วันที่ 24/10/2566//ปิดบัญชี</v>
          </cell>
          <cell r="BC779">
            <v>1800</v>
          </cell>
          <cell r="BD779">
            <v>12</v>
          </cell>
          <cell r="BE779">
            <v>7</v>
          </cell>
          <cell r="BF779">
            <v>2567</v>
          </cell>
          <cell r="BG779">
            <v>0</v>
          </cell>
          <cell r="BH779" t="str">
            <v>-</v>
          </cell>
          <cell r="BI779" t="str">
            <v>-</v>
          </cell>
          <cell r="BJ779" t="str">
            <v>-</v>
          </cell>
          <cell r="BK779">
            <v>0</v>
          </cell>
          <cell r="BL779">
            <v>3155</v>
          </cell>
          <cell r="BM779">
            <v>0</v>
          </cell>
          <cell r="BN779">
            <v>24</v>
          </cell>
          <cell r="BO779">
            <v>10</v>
          </cell>
          <cell r="BP779">
            <v>2567</v>
          </cell>
          <cell r="BQ779" t="str">
            <v>-</v>
          </cell>
          <cell r="BR779" t="str">
            <v>-</v>
          </cell>
          <cell r="BS779" t="str">
            <v>-</v>
          </cell>
          <cell r="BT779" t="str">
            <v>นายทวี อนันต๊ะ</v>
          </cell>
          <cell r="BU779">
            <v>883161010237</v>
          </cell>
          <cell r="BV779" t="str">
            <v>1.นายทวี อนันต๊ะ
2.นางสมจิต อนันต๊ะ
3.นายพิชัย ก๋าวิเต
4.นางสาวอรทัย คำแดง
5.นายแสง บุญวงค์
6.นางสาวจำปี ม่วงสีทอง</v>
          </cell>
          <cell r="BW779" t="str">
            <v xml:space="preserve">จำเลยที่ 1
คู่สมรสจำเลยที่ 1
จำเลยที่ 2
คู่สมรสจำเลยที่ 2
จำเลยที่ 3
คู่สมรสจำเลยที่ 3
</v>
          </cell>
          <cell r="BX779" t="str">
            <v>3-5406-001168-43-3
3-5406-00176-05-3
3-5705-00453-06-3
3-5710-00128-95-4
3-3020-00502-88-8
3-1702-00323-87-7</v>
          </cell>
          <cell r="BY779"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9" t="str">
            <v>พบ</v>
          </cell>
          <cell r="CB779">
            <v>6</v>
          </cell>
          <cell r="CD779" t="str">
            <v>นายทวี อนันต๊ะ</v>
          </cell>
        </row>
        <row r="780">
          <cell r="B780">
            <v>2249</v>
          </cell>
          <cell r="C780">
            <v>775</v>
          </cell>
          <cell r="D780">
            <v>10</v>
          </cell>
          <cell r="E780">
            <v>7</v>
          </cell>
          <cell r="F780">
            <v>2566</v>
          </cell>
          <cell r="G780">
            <v>800014749694</v>
          </cell>
          <cell r="H780" t="str">
            <v>นาง</v>
          </cell>
          <cell r="I780" t="str">
            <v>กชชวรรณ</v>
          </cell>
          <cell r="J780" t="str">
            <v>อาภาภัทรฐานิต</v>
          </cell>
          <cell r="K780">
            <v>3501900651319</v>
          </cell>
          <cell r="L780" t="str">
            <v>เชียงใหม่</v>
          </cell>
          <cell r="M780" t="str">
            <v>เชียงใหม่ 1</v>
          </cell>
          <cell r="N780">
            <v>8</v>
          </cell>
          <cell r="O780" t="str">
            <v>สินเชื่อธนาคารประชาชน</v>
          </cell>
          <cell r="P780" t="str">
            <v>1.บุคคลค้ำประกัน</v>
          </cell>
          <cell r="Q780">
            <v>41769.06</v>
          </cell>
          <cell r="R780">
            <v>26182.04</v>
          </cell>
          <cell r="S780" t="str">
            <v>แขวงเชียงใหม่</v>
          </cell>
          <cell r="T780" t="str">
            <v>ผบE209</v>
          </cell>
          <cell r="U780">
            <v>2564</v>
          </cell>
          <cell r="V780" t="str">
            <v>ผบE2004</v>
          </cell>
          <cell r="W780">
            <v>2564</v>
          </cell>
          <cell r="AA780">
            <v>23</v>
          </cell>
          <cell r="AB780">
            <v>8</v>
          </cell>
          <cell r="AC780">
            <v>2564</v>
          </cell>
          <cell r="BB780" t="str">
            <v>คำสั่งสืบทรัพย์วันที่ 10/07/2566//รายงานผลสืบทรัพย์วันที่ 24/10/2566</v>
          </cell>
          <cell r="BC780">
            <v>1200</v>
          </cell>
          <cell r="BD780">
            <v>30</v>
          </cell>
          <cell r="BE780">
            <v>4</v>
          </cell>
          <cell r="BF780">
            <v>2568</v>
          </cell>
          <cell r="BG780">
            <v>0</v>
          </cell>
          <cell r="BH780" t="str">
            <v>-</v>
          </cell>
          <cell r="BI780" t="str">
            <v>-</v>
          </cell>
          <cell r="BJ780" t="str">
            <v>-</v>
          </cell>
          <cell r="BK780">
            <v>0</v>
          </cell>
          <cell r="BL780">
            <v>2115</v>
          </cell>
          <cell r="BM780">
            <v>0</v>
          </cell>
          <cell r="BN780" t="str">
            <v/>
          </cell>
          <cell r="BO780" t="str">
            <v/>
          </cell>
          <cell r="BP780" t="str">
            <v/>
          </cell>
          <cell r="BQ780" t="str">
            <v>-</v>
          </cell>
          <cell r="BR780" t="str">
            <v>-</v>
          </cell>
          <cell r="BS780" t="str">
            <v>-</v>
          </cell>
          <cell r="BT780" t="str">
            <v>นางกชชวรรณ อาภาภัทรฐานิต</v>
          </cell>
          <cell r="BU780">
            <v>883163011691</v>
          </cell>
          <cell r="BV780" t="str">
            <v>1.นางกชชวรรณ อาภาภัทรฐานิต
2.นายสนั่น เมืองลือ
3.นางวันทนีย์ ธรรมรักษ์
4.นายสุวิวัตร พุทธา</v>
          </cell>
          <cell r="BW780" t="str">
            <v>จำเลยที่ 1
คู่สมรสจำเลยที่ 1
จำเลยที่ 2
คู่สมรสจำเลยที่ 2</v>
          </cell>
          <cell r="BX780" t="str">
            <v>3-5019-00651-31-9
3-5101-00229-07-7
3-5804-00036-86-0
3-3411-00744-93-4</v>
          </cell>
          <cell r="BY780"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80" t="str">
            <v>พบ</v>
          </cell>
          <cell r="CB780">
            <v>4</v>
          </cell>
          <cell r="CD780" t="str">
            <v>นางกชชวรรณ อาภาภัทรฐานิต</v>
          </cell>
        </row>
        <row r="781">
          <cell r="B781">
            <v>2250</v>
          </cell>
          <cell r="C781">
            <v>776</v>
          </cell>
          <cell r="D781">
            <v>15</v>
          </cell>
          <cell r="E781">
            <v>6</v>
          </cell>
          <cell r="F781">
            <v>2566</v>
          </cell>
          <cell r="G781" t="str">
            <v>800085778093,
800085778101,
800095661784</v>
          </cell>
          <cell r="H781" t="str">
            <v>นาย</v>
          </cell>
          <cell r="I781" t="str">
            <v>ชัยณรงค์</v>
          </cell>
          <cell r="J781" t="str">
            <v>วงษาปัดนา</v>
          </cell>
          <cell r="K781">
            <v>1100700968218</v>
          </cell>
          <cell r="L781" t="str">
            <v>ถนนทิพย์เนตร</v>
          </cell>
          <cell r="M781" t="str">
            <v>เชียงใหม่ 1</v>
          </cell>
          <cell r="N781">
            <v>8</v>
          </cell>
          <cell r="O781" t="str">
            <v>สินเชื่อธนาคารประชาชน</v>
          </cell>
          <cell r="P781" t="str">
            <v>1.บุคคลค้ำประกัน</v>
          </cell>
          <cell r="Q781">
            <v>132206</v>
          </cell>
          <cell r="R781">
            <v>62021.51</v>
          </cell>
          <cell r="S781" t="str">
            <v>แขวงเชียงใหม่</v>
          </cell>
          <cell r="T781" t="str">
            <v>ผบE1437</v>
          </cell>
          <cell r="U781">
            <v>2566</v>
          </cell>
          <cell r="V781" t="str">
            <v>ผบE3283</v>
          </cell>
          <cell r="W781">
            <v>2566</v>
          </cell>
          <cell r="X781">
            <v>16</v>
          </cell>
          <cell r="Y781">
            <v>5</v>
          </cell>
          <cell r="Z781">
            <v>2566</v>
          </cell>
          <cell r="BB781" t="str">
            <v>คำสั่งสืบทรัพย์วันที่ 15/06/2566//รายงานผลสืบทรัพย์วันที่ 13/11/2566//คำสั่งสืบทรัพย์ครั้งที่ 2 (2/4/2568)//รายงานผลสืบ วันที่ 20/5/2568</v>
          </cell>
          <cell r="BC781">
            <v>900</v>
          </cell>
          <cell r="BD781">
            <v>23</v>
          </cell>
          <cell r="BE781">
            <v>7</v>
          </cell>
          <cell r="BF781">
            <v>2567</v>
          </cell>
          <cell r="BG781">
            <v>0</v>
          </cell>
          <cell r="BH781" t="str">
            <v>-</v>
          </cell>
          <cell r="BI781" t="str">
            <v>-</v>
          </cell>
          <cell r="BJ781" t="str">
            <v>-</v>
          </cell>
          <cell r="BK781">
            <v>0</v>
          </cell>
          <cell r="BL781">
            <v>1435</v>
          </cell>
          <cell r="BM781">
            <v>0</v>
          </cell>
          <cell r="BN781" t="str">
            <v/>
          </cell>
          <cell r="BO781" t="str">
            <v/>
          </cell>
          <cell r="BP781" t="str">
            <v/>
          </cell>
          <cell r="BQ781" t="str">
            <v>-</v>
          </cell>
          <cell r="BR781" t="str">
            <v>-</v>
          </cell>
          <cell r="BS781" t="str">
            <v>-</v>
          </cell>
          <cell r="BT781" t="str">
            <v>นายชัยณรงค์ วงษาปัดนา</v>
          </cell>
          <cell r="BU781">
            <v>883165010898</v>
          </cell>
          <cell r="BV781" t="str">
            <v>1.นายชัยณรงค์ วงษาปัดนา
2.นางสาวอรอนงค์ วงษาปัดนา
3.นางสาวสิริพิม ยี่แก้ว</v>
          </cell>
          <cell r="BW781" t="str">
            <v>จำเลยที่ 1
จำเลยที่ 2
จำเลยที่ 3</v>
          </cell>
          <cell r="BX781" t="str">
            <v>1-1007-00968-21-8
1-1007-01797-43-3
1-5009-00193-79-8</v>
          </cell>
          <cell r="BY78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1" t="str">
            <v>ไม่พบทรัพย์</v>
          </cell>
          <cell r="CB781">
            <v>3</v>
          </cell>
          <cell r="CD781" t="str">
            <v>1.นายชัยณรงค์ วงษาปัดนา
2.นางสาวอรอนงค์ วงษาปัดนา
3.นายปริญญา  ตันศิริ
4.นางสาวสิริพิม ยี่แก้ว</v>
          </cell>
          <cell r="CE781" t="str">
            <v>จำเลยที่ 1
จำเลยที่ 2
คู่สมรสจำเลยที่ 2
จำเลยที่ 3</v>
          </cell>
          <cell r="CF781" t="str">
            <v>1-1007-00968-21-8
1-1007-01797-43-3
1-5052-00029-23-0
1-5009-00193-79-8</v>
          </cell>
          <cell r="CG78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56139 ต.หารแก้ว อ.หางดง จ.เชียงใหม่ (ติดจำนองธอส.)
-พบว่ามีกรรมสิทธิ์ในที่ดิน โฉนดเลขที่ 8283 ต.พระกลางทุ่ง อ.ธาตุพนม จ.นครพนม (ปลอดจำนอง)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อ.ฝาง จ.เชียงใหม่ </v>
          </cell>
          <cell r="CH781" t="str">
            <v>พบทรัพย์</v>
          </cell>
          <cell r="CJ781">
            <v>4</v>
          </cell>
          <cell r="CK781" t="str">
            <v>นุสบา</v>
          </cell>
          <cell r="CL781">
            <v>244126</v>
          </cell>
        </row>
        <row r="782">
          <cell r="B782">
            <v>2252</v>
          </cell>
          <cell r="C782">
            <v>777</v>
          </cell>
          <cell r="G782" t="str">
            <v>800093239914 , 800093239898</v>
          </cell>
          <cell r="H782" t="str">
            <v>นาง</v>
          </cell>
          <cell r="I782" t="str">
            <v>จิรพรรณ</v>
          </cell>
          <cell r="J782" t="str">
            <v>ยง</v>
          </cell>
          <cell r="K782">
            <v>3500600214354</v>
          </cell>
          <cell r="L782" t="str">
            <v>ฝาง</v>
          </cell>
          <cell r="M782" t="str">
            <v>เชียงใหม่ 2</v>
          </cell>
          <cell r="N782">
            <v>8</v>
          </cell>
          <cell r="O782" t="str">
            <v>สินเชื่อเคหะ</v>
          </cell>
          <cell r="P782" t="str">
            <v>2.หลักทรัพย์ค้ำประกัน</v>
          </cell>
          <cell r="Q782">
            <v>1878336.09</v>
          </cell>
          <cell r="R782">
            <v>255343.68</v>
          </cell>
          <cell r="S782" t="str">
            <v>จังหวัดเชียงใหม่</v>
          </cell>
          <cell r="T782" t="str">
            <v>ผบE20</v>
          </cell>
          <cell r="U782">
            <v>2566</v>
          </cell>
          <cell r="V782" t="str">
            <v>ผบE378</v>
          </cell>
          <cell r="W782">
            <v>2566</v>
          </cell>
          <cell r="X782">
            <v>13</v>
          </cell>
          <cell r="Y782">
            <v>3</v>
          </cell>
          <cell r="Z782">
            <v>2566</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นางจิรพรรณ ยง</v>
          </cell>
          <cell r="BU782">
            <v>883265010011</v>
          </cell>
        </row>
        <row r="783">
          <cell r="B783">
            <v>2254</v>
          </cell>
          <cell r="C783">
            <v>778</v>
          </cell>
          <cell r="D783">
            <v>7</v>
          </cell>
          <cell r="E783">
            <v>9</v>
          </cell>
          <cell r="F783">
            <v>2566</v>
          </cell>
          <cell r="G783">
            <v>800030687613</v>
          </cell>
          <cell r="H783" t="str">
            <v>นาย</v>
          </cell>
          <cell r="I783" t="str">
            <v xml:space="preserve">พงษ์ศักด์ </v>
          </cell>
          <cell r="J783" t="str">
            <v>วรรณตระกูล</v>
          </cell>
          <cell r="L783" t="str">
            <v>หางดง</v>
          </cell>
          <cell r="M783" t="str">
            <v>เชียงใหม่ 3</v>
          </cell>
          <cell r="N783">
            <v>8</v>
          </cell>
          <cell r="S783" t="str">
            <v>แขวงเชียงใหม่</v>
          </cell>
          <cell r="V783" t="str">
            <v>ผบE8518</v>
          </cell>
          <cell r="W783">
            <v>2565</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นายพงษ์ศักด์  วรรณตระกูล</v>
          </cell>
          <cell r="BU783">
            <v>0</v>
          </cell>
        </row>
        <row r="784">
          <cell r="B784">
            <v>2255</v>
          </cell>
          <cell r="C784">
            <v>779</v>
          </cell>
          <cell r="D784">
            <v>7</v>
          </cell>
          <cell r="E784">
            <v>9</v>
          </cell>
          <cell r="F784">
            <v>2566</v>
          </cell>
          <cell r="G784">
            <v>822053004682</v>
          </cell>
          <cell r="H784" t="str">
            <v>นางสาว</v>
          </cell>
          <cell r="I784" t="str">
            <v>กัญญา</v>
          </cell>
          <cell r="J784" t="str">
            <v>แซ่กัง</v>
          </cell>
          <cell r="L784" t="str">
            <v>สารภี</v>
          </cell>
          <cell r="M784" t="str">
            <v>เชียงใหม่ 3</v>
          </cell>
          <cell r="N784">
            <v>8</v>
          </cell>
          <cell r="S784" t="str">
            <v>แขวงเชียงใหม่</v>
          </cell>
          <cell r="V784" t="str">
            <v>ผบE794</v>
          </cell>
          <cell r="W784">
            <v>2566</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นางสาวกัญญา แซ่กัง</v>
          </cell>
          <cell r="BU784">
            <v>0</v>
          </cell>
        </row>
        <row r="785">
          <cell r="B785">
            <v>2256</v>
          </cell>
          <cell r="C785">
            <v>780</v>
          </cell>
          <cell r="D785">
            <v>7</v>
          </cell>
          <cell r="E785">
            <v>9</v>
          </cell>
          <cell r="F785">
            <v>2566</v>
          </cell>
          <cell r="G785">
            <v>800060316216</v>
          </cell>
          <cell r="H785" t="str">
            <v>นาย</v>
          </cell>
          <cell r="I785" t="str">
            <v>เกรียงไกร</v>
          </cell>
          <cell r="J785" t="str">
            <v>คำแสน</v>
          </cell>
          <cell r="L785" t="str">
            <v>แม่วาง</v>
          </cell>
          <cell r="M785" t="str">
            <v>เชียงใหม่ 3</v>
          </cell>
          <cell r="N785">
            <v>8</v>
          </cell>
          <cell r="S785" t="str">
            <v>แขวงเชียงใหม่</v>
          </cell>
          <cell r="V785" t="str">
            <v>ผบ.3888</v>
          </cell>
          <cell r="W785">
            <v>2555</v>
          </cell>
          <cell r="BB785" t="str">
            <v>นำส่งต้นฉบับโฉนดที่ดินและสัญญาจำนอง</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นายเกรียงไกร คำแสน</v>
          </cell>
          <cell r="BU785">
            <v>0</v>
          </cell>
        </row>
        <row r="786">
          <cell r="B786">
            <v>2257</v>
          </cell>
          <cell r="C786">
            <v>781</v>
          </cell>
          <cell r="D786">
            <v>12</v>
          </cell>
          <cell r="E786">
            <v>9</v>
          </cell>
          <cell r="F786">
            <v>2566</v>
          </cell>
          <cell r="G786" t="str">
            <v>800081547286,
800081547302,
800081547294</v>
          </cell>
          <cell r="H786" t="str">
            <v>นางสาว</v>
          </cell>
          <cell r="I786" t="str">
            <v>ลักษณา</v>
          </cell>
          <cell r="J786" t="str">
            <v>คำเจริญ</v>
          </cell>
          <cell r="L786" t="str">
            <v>แม่วาง</v>
          </cell>
          <cell r="M786" t="str">
            <v>เชียงใหม่ 3</v>
          </cell>
          <cell r="N786">
            <v>8</v>
          </cell>
          <cell r="S786" t="str">
            <v>แขวงเชียงใหม่</v>
          </cell>
          <cell r="V786" t="str">
            <v>ผบE1951</v>
          </cell>
          <cell r="W786">
            <v>2563</v>
          </cell>
          <cell r="BB786" t="str">
            <v>นำส่งต้นฉบับโฉนดที่ดินและสัญญาจำนอง//บคค.ส่งประกาศที่สนง.21/11/2566</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นางสาวลักษณา คำเจริญ</v>
          </cell>
          <cell r="BU786">
            <v>0</v>
          </cell>
        </row>
        <row r="787">
          <cell r="B787">
            <v>2258</v>
          </cell>
          <cell r="C787">
            <v>782</v>
          </cell>
          <cell r="G787">
            <v>800059946361</v>
          </cell>
          <cell r="H787" t="str">
            <v>นาย</v>
          </cell>
          <cell r="I787" t="str">
            <v>วรินทร์นวัต</v>
          </cell>
          <cell r="J787" t="str">
            <v>อัชฌาสุตานันท์</v>
          </cell>
          <cell r="M787" t="str">
            <v>เชียงใหม่ 3</v>
          </cell>
          <cell r="N787">
            <v>8</v>
          </cell>
          <cell r="S787" t="str">
            <v>จังหวัดเชียงใหม่</v>
          </cell>
          <cell r="V787" t="str">
            <v>ผบE1198</v>
          </cell>
          <cell r="W787">
            <v>2565</v>
          </cell>
          <cell r="BB787" t="str">
            <v>นำส่งต้นฉบับโฉนดที่ดินและสัญญาจำนอง</v>
          </cell>
          <cell r="BC787" t="str">
            <v/>
          </cell>
          <cell r="BD787" t="str">
            <v/>
          </cell>
          <cell r="BE787" t="str">
            <v/>
          </cell>
          <cell r="BF787" t="str">
            <v/>
          </cell>
          <cell r="BG787" t="str">
            <v/>
          </cell>
          <cell r="BH787" t="str">
            <v/>
          </cell>
          <cell r="BI787" t="str">
            <v/>
          </cell>
          <cell r="BJ787" t="str">
            <v/>
          </cell>
          <cell r="BK787" t="str">
            <v/>
          </cell>
          <cell r="BL787" t="str">
            <v/>
          </cell>
          <cell r="BM787" t="str">
            <v/>
          </cell>
          <cell r="BN787" t="str">
            <v/>
          </cell>
          <cell r="BO787" t="str">
            <v/>
          </cell>
          <cell r="BP787" t="str">
            <v/>
          </cell>
          <cell r="BQ787" t="str">
            <v/>
          </cell>
          <cell r="BR787" t="str">
            <v/>
          </cell>
          <cell r="BS787" t="str">
            <v/>
          </cell>
          <cell r="BT787" t="str">
            <v>นายวรินทร์นวัต อัชฌาสุตานันท์</v>
          </cell>
          <cell r="BU787">
            <v>0</v>
          </cell>
        </row>
        <row r="788">
          <cell r="B788">
            <v>2259</v>
          </cell>
          <cell r="C788">
            <v>783</v>
          </cell>
          <cell r="D788">
            <v>24</v>
          </cell>
          <cell r="E788">
            <v>5</v>
          </cell>
          <cell r="F788">
            <v>2566</v>
          </cell>
          <cell r="G788">
            <v>800049845228</v>
          </cell>
          <cell r="H788" t="str">
            <v>กลุ่มเครดิตยูเนี่ยมตำบลโปงทุ่ง</v>
          </cell>
          <cell r="L788" t="str">
            <v>ดอยเต่า</v>
          </cell>
          <cell r="M788" t="str">
            <v>เชียงใหม่ 3</v>
          </cell>
          <cell r="N788">
            <v>8</v>
          </cell>
          <cell r="O788" t="str">
            <v>สินเชื่อพัฒนาชนบท</v>
          </cell>
          <cell r="P788" t="str">
            <v>1.บุคคลค้ำประกัน</v>
          </cell>
          <cell r="Q788">
            <v>438712.61</v>
          </cell>
          <cell r="R788">
            <v>72883.56</v>
          </cell>
          <cell r="S788" t="str">
            <v>จังหวัดฮอด</v>
          </cell>
          <cell r="T788" t="str">
            <v>ผบE300</v>
          </cell>
          <cell r="U788">
            <v>2563</v>
          </cell>
          <cell r="V788" t="str">
            <v>ผบE300</v>
          </cell>
          <cell r="W788">
            <v>2563</v>
          </cell>
          <cell r="AA788">
            <v>8</v>
          </cell>
          <cell r="AB788">
            <v>9</v>
          </cell>
          <cell r="AC788">
            <v>2563</v>
          </cell>
          <cell r="BB788" t="str">
            <v>รายงานวันที่ 4/12/2566</v>
          </cell>
          <cell r="BC788">
            <v>5400</v>
          </cell>
          <cell r="BD788">
            <v>9</v>
          </cell>
          <cell r="BE788">
            <v>8</v>
          </cell>
          <cell r="BF788">
            <v>2567</v>
          </cell>
          <cell r="BG788">
            <v>0</v>
          </cell>
          <cell r="BH788" t="str">
            <v>-</v>
          </cell>
          <cell r="BI788" t="str">
            <v>-</v>
          </cell>
          <cell r="BJ788" t="str">
            <v>-</v>
          </cell>
          <cell r="BK788">
            <v>0</v>
          </cell>
          <cell r="BL788">
            <v>3690</v>
          </cell>
          <cell r="BM788">
            <v>0</v>
          </cell>
          <cell r="BN788" t="str">
            <v/>
          </cell>
          <cell r="BO788" t="str">
            <v/>
          </cell>
          <cell r="BP788" t="str">
            <v/>
          </cell>
          <cell r="BQ788" t="str">
            <v>-</v>
          </cell>
          <cell r="BR788" t="str">
            <v>-</v>
          </cell>
          <cell r="BS788" t="str">
            <v>-</v>
          </cell>
          <cell r="BT788" t="str">
            <v xml:space="preserve">กลุ่มเครดิตยูเนี่ยมตำบลโปงทุ่ง </v>
          </cell>
          <cell r="BU788">
            <v>883263011408</v>
          </cell>
          <cell r="BV788"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8"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8" t="str">
            <v>3-5017-00237-33-1
3-5017-00239-31-7
1-5017-00057-93-0
3-5017-00188-72-1
3-5106-00640-59-1
3-5017-00234-84-6
3-5017-00244-42-6
3-5103-00050-01-1
3-5013-00050-02-0
3-5017-00237-25-0
3-5017-00241-98-2
3-5017-00210-06-8
3-5017-00192-55-8
3-5017-00246-37-2
3-5017-00244-22-1
3-5017-00244-23-0
3-5017-00192-79-5
3-5106-00648-32-0</v>
          </cell>
          <cell r="BY7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8" t="str">
            <v>ไม่พบทรัพย์</v>
          </cell>
          <cell r="CA788" t="str">
            <v>พบ</v>
          </cell>
        </row>
        <row r="789">
          <cell r="B789">
            <v>2260</v>
          </cell>
          <cell r="C789">
            <v>784</v>
          </cell>
          <cell r="D789">
            <v>17</v>
          </cell>
          <cell r="E789">
            <v>8</v>
          </cell>
          <cell r="F789">
            <v>2566</v>
          </cell>
          <cell r="G789" t="str">
            <v>800094984013,
800073309877</v>
          </cell>
          <cell r="H789" t="str">
            <v>นาย</v>
          </cell>
          <cell r="I789" t="str">
            <v>นัฏฐาวุธ</v>
          </cell>
          <cell r="J789" t="str">
            <v>สุภาโพน</v>
          </cell>
          <cell r="K789">
            <v>1500200025761</v>
          </cell>
          <cell r="L789" t="str">
            <v>ฮอด</v>
          </cell>
          <cell r="M789" t="str">
            <v>เชียงใหม่ 3</v>
          </cell>
          <cell r="N789">
            <v>8</v>
          </cell>
          <cell r="O789" t="str">
            <v>สินเชื่อธนาคารประชาชน</v>
          </cell>
          <cell r="P789" t="str">
            <v>1.บุคคลค้ำประกัน</v>
          </cell>
          <cell r="Q789">
            <v>23328</v>
          </cell>
          <cell r="R789">
            <v>8162.56</v>
          </cell>
          <cell r="S789" t="str">
            <v>จังหวัดฮอด</v>
          </cell>
          <cell r="T789" t="str">
            <v>ผบE802</v>
          </cell>
          <cell r="U789">
            <v>2565</v>
          </cell>
          <cell r="V789" t="str">
            <v>ผบE901</v>
          </cell>
          <cell r="W789">
            <v>2565</v>
          </cell>
          <cell r="X789">
            <v>22</v>
          </cell>
          <cell r="Y789">
            <v>11</v>
          </cell>
          <cell r="Z789">
            <v>2565</v>
          </cell>
          <cell r="BC789">
            <v>1500</v>
          </cell>
          <cell r="BD789">
            <v>9</v>
          </cell>
          <cell r="BE789">
            <v>8</v>
          </cell>
          <cell r="BF789">
            <v>2567</v>
          </cell>
          <cell r="BG789">
            <v>0</v>
          </cell>
          <cell r="BH789" t="str">
            <v>-</v>
          </cell>
          <cell r="BI789" t="str">
            <v>-</v>
          </cell>
          <cell r="BJ789" t="str">
            <v>-</v>
          </cell>
          <cell r="BK789">
            <v>0</v>
          </cell>
          <cell r="BL789">
            <v>1265</v>
          </cell>
          <cell r="BM789">
            <v>0</v>
          </cell>
          <cell r="BN789" t="str">
            <v/>
          </cell>
          <cell r="BO789" t="str">
            <v/>
          </cell>
          <cell r="BP789" t="str">
            <v/>
          </cell>
          <cell r="BQ789" t="str">
            <v>-</v>
          </cell>
          <cell r="BR789" t="str">
            <v>-</v>
          </cell>
          <cell r="BS789" t="str">
            <v>-</v>
          </cell>
          <cell r="BT789" t="str">
            <v>นายนัฏฐาวุธ สุภาโพน</v>
          </cell>
          <cell r="BU789" t="str">
            <v>888165010301,
888165010302</v>
          </cell>
          <cell r="BV789"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9" t="str">
            <v>จำเลยที่ 1
จำเลยที่ 2
คู่สมรสจำเลยที่ 2
จำเลยที่ 3
คู่สมรสจำเลยที่ 3</v>
          </cell>
          <cell r="BX789" t="str">
            <v xml:space="preserve">1-5002-00025-76-1
3-5106-00238-52-1
3-5002-00155-27-0
3-5002-00165-04-6
1-5002-00104-42-3
</v>
          </cell>
          <cell r="BY789"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9" t="str">
            <v>พบทรัพย์</v>
          </cell>
          <cell r="CA789" t="str">
            <v>พบ</v>
          </cell>
        </row>
        <row r="790">
          <cell r="B790">
            <v>2261</v>
          </cell>
          <cell r="C790">
            <v>785</v>
          </cell>
          <cell r="G790">
            <v>800063699394</v>
          </cell>
          <cell r="H790" t="str">
            <v>นาย</v>
          </cell>
          <cell r="I790" t="str">
            <v>ชุติเดช</v>
          </cell>
          <cell r="J790" t="str">
            <v>จันทร์ณรงค์ชัย</v>
          </cell>
          <cell r="K790" t="str">
            <v>1-5099-01003-45-1</v>
          </cell>
          <cell r="L790" t="str">
            <v>สันกำแพง</v>
          </cell>
          <cell r="M790" t="str">
            <v>เชียงใหม่ 3</v>
          </cell>
          <cell r="N790">
            <v>8</v>
          </cell>
          <cell r="O790" t="str">
            <v>สินเชื่อธนาคารประชาชน</v>
          </cell>
          <cell r="P790" t="str">
            <v>1.บุคคลค้ำประกัน</v>
          </cell>
          <cell r="S790" t="str">
            <v>แขวงเชียงใหม่</v>
          </cell>
          <cell r="T790" t="str">
            <v>ผบE5686</v>
          </cell>
          <cell r="U790">
            <v>2564</v>
          </cell>
          <cell r="V790" t="str">
            <v>ผบE5197</v>
          </cell>
          <cell r="W790">
            <v>2565</v>
          </cell>
          <cell r="AA790">
            <v>25</v>
          </cell>
          <cell r="AB790">
            <v>7</v>
          </cell>
          <cell r="AC790">
            <v>2565</v>
          </cell>
          <cell r="BC790">
            <v>1200</v>
          </cell>
          <cell r="BD790">
            <v>24</v>
          </cell>
          <cell r="BE790">
            <v>1</v>
          </cell>
          <cell r="BF790">
            <v>2568</v>
          </cell>
          <cell r="BG790">
            <v>0</v>
          </cell>
          <cell r="BH790" t="str">
            <v>-</v>
          </cell>
          <cell r="BI790" t="str">
            <v>-</v>
          </cell>
          <cell r="BJ790" t="str">
            <v>-</v>
          </cell>
          <cell r="BK790">
            <v>0</v>
          </cell>
          <cell r="BL790">
            <v>1380</v>
          </cell>
          <cell r="BM790">
            <v>0</v>
          </cell>
          <cell r="BN790" t="str">
            <v/>
          </cell>
          <cell r="BO790" t="str">
            <v/>
          </cell>
          <cell r="BP790" t="str">
            <v/>
          </cell>
          <cell r="BQ790" t="str">
            <v>-</v>
          </cell>
          <cell r="BR790" t="str">
            <v>-</v>
          </cell>
          <cell r="BS790" t="str">
            <v>-</v>
          </cell>
          <cell r="BT790" t="str">
            <v>นายชุติเดช จันทร์ณรงค์ชัย</v>
          </cell>
          <cell r="BU790">
            <v>883263010384</v>
          </cell>
          <cell r="BV790" t="str">
            <v xml:space="preserve">1.นายชุติเดช  จันทร์ณรงค์ชัย
2.นายศุภฤกษ์  ต๊ะเรือน
3.นางไข่แก้ว  มีชัย
4.นางสาวขวัญใจ  วรเกษมศักดิ์
</v>
          </cell>
          <cell r="BW790" t="str">
            <v xml:space="preserve">จำเลยที่ 1
จำเลยที่ 2
ทายาทโดยธรรมของจำเลยที่ 3
จำเลยที่ 3
</v>
          </cell>
          <cell r="BX790" t="str">
            <v xml:space="preserve">1-5099-01003-45-1
1-5099-00983-10-0
3-5804-00260-18-2
1-1020-00564-48-5
</v>
          </cell>
          <cell r="BY79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90" t="str">
            <v>ไม่พบทรัพย์</v>
          </cell>
        </row>
        <row r="791">
          <cell r="B791">
            <v>2262</v>
          </cell>
          <cell r="C791">
            <v>786</v>
          </cell>
          <cell r="D791">
            <v>3</v>
          </cell>
          <cell r="E791">
            <v>8</v>
          </cell>
          <cell r="F791">
            <v>2566</v>
          </cell>
          <cell r="G791">
            <v>800082419931</v>
          </cell>
          <cell r="H791" t="str">
            <v>นาย</v>
          </cell>
          <cell r="I791" t="str">
            <v>เชิดชัย</v>
          </cell>
          <cell r="J791" t="str">
            <v>สุคำ</v>
          </cell>
          <cell r="K791">
            <v>3500600513467</v>
          </cell>
          <cell r="L791" t="str">
            <v>แม่ริม</v>
          </cell>
          <cell r="M791" t="str">
            <v>เชียงใหม่ 2</v>
          </cell>
          <cell r="N791">
            <v>8</v>
          </cell>
          <cell r="O791" t="str">
            <v>สินเชื่อธนาคารประชาชน</v>
          </cell>
          <cell r="P791" t="str">
            <v>1.บุคคลค้ำประกัน</v>
          </cell>
          <cell r="Q791">
            <v>54654</v>
          </cell>
          <cell r="R791">
            <v>24916.84</v>
          </cell>
          <cell r="S791" t="str">
            <v>แขวงเชียงใหม่</v>
          </cell>
          <cell r="T791" t="str">
            <v>ผบE1438</v>
          </cell>
          <cell r="U791">
            <v>2566</v>
          </cell>
          <cell r="V791" t="str">
            <v>ผบE3293</v>
          </cell>
          <cell r="W791">
            <v>2566</v>
          </cell>
          <cell r="X791">
            <v>16</v>
          </cell>
          <cell r="Y791">
            <v>5</v>
          </cell>
          <cell r="Z791">
            <v>2566</v>
          </cell>
          <cell r="BB791" t="str">
            <v>มีคำสั่งสืบทรัพย์ วันที่ 3/8/2566 // สืบแล้วรายงานผลวันที่</v>
          </cell>
          <cell r="BC791">
            <v>1200</v>
          </cell>
          <cell r="BD791">
            <v>10</v>
          </cell>
          <cell r="BE791">
            <v>6</v>
          </cell>
          <cell r="BF791">
            <v>2567</v>
          </cell>
          <cell r="BG791">
            <v>0</v>
          </cell>
          <cell r="BH791" t="str">
            <v>-</v>
          </cell>
          <cell r="BI791" t="str">
            <v>-</v>
          </cell>
          <cell r="BJ791" t="str">
            <v>-</v>
          </cell>
          <cell r="BK791">
            <v>0</v>
          </cell>
          <cell r="BL791">
            <v>2085</v>
          </cell>
          <cell r="BM791">
            <v>0</v>
          </cell>
          <cell r="BN791">
            <v>14</v>
          </cell>
          <cell r="BO791">
            <v>8</v>
          </cell>
          <cell r="BP791">
            <v>2567</v>
          </cell>
          <cell r="BQ791" t="str">
            <v>-</v>
          </cell>
          <cell r="BR791" t="str">
            <v>-</v>
          </cell>
          <cell r="BS791" t="str">
            <v>-</v>
          </cell>
          <cell r="BT791" t="str">
            <v>นายเชิดชัย สุคำ</v>
          </cell>
          <cell r="BU791">
            <v>800082419931</v>
          </cell>
          <cell r="BV791" t="str">
            <v>1.นายเชิดชัย  สุคำ
2.นางสาวอาฐิชา  จันทรารัตน์ศิริ
3.นางสาวอนุศนิยา  อัจฉริยวงศ์
4.นางณัฐชญา  แสกขุนทด</v>
          </cell>
          <cell r="BW791" t="str">
            <v>จำเลยที่ 1
คู่สมรสจำเลยที่ 1
จำเลยที่ 2
จำเลยที่ 3</v>
          </cell>
          <cell r="BX791" t="str">
            <v>3-5006-00513-46-7
3-3020-00261-98-3
8-5807-73002-05-8
3-3020-00940-70-8</v>
          </cell>
          <cell r="BY791"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1" t="str">
            <v>พบทรัพย์</v>
          </cell>
          <cell r="CB791">
            <v>4</v>
          </cell>
        </row>
        <row r="792">
          <cell r="B792">
            <v>2263</v>
          </cell>
          <cell r="C792">
            <v>787</v>
          </cell>
          <cell r="D792">
            <v>21</v>
          </cell>
          <cell r="E792">
            <v>8</v>
          </cell>
          <cell r="F792">
            <v>2566</v>
          </cell>
          <cell r="G792">
            <v>800081782453</v>
          </cell>
          <cell r="H792" t="str">
            <v>นางสาว</v>
          </cell>
          <cell r="I792" t="str">
            <v>ฐิติมา</v>
          </cell>
          <cell r="J792" t="str">
            <v>อุ่นเมืองอินทร์</v>
          </cell>
          <cell r="K792" t="str">
            <v>1-5099-00895-15-4</v>
          </cell>
          <cell r="L792" t="str">
            <v>สันทราย</v>
          </cell>
          <cell r="M792" t="str">
            <v>เชียงใหม่ 2</v>
          </cell>
          <cell r="N792">
            <v>8</v>
          </cell>
          <cell r="O792" t="str">
            <v>สินเชื่อธนาคารประชาชน</v>
          </cell>
          <cell r="P792" t="str">
            <v>1.บุคคลค้ำประกัน</v>
          </cell>
          <cell r="Q792">
            <v>103108.2</v>
          </cell>
          <cell r="R792">
            <v>43022.89</v>
          </cell>
          <cell r="S792" t="str">
            <v>แขวงเชียงใหม่</v>
          </cell>
          <cell r="T792" t="str">
            <v>ผบE2738</v>
          </cell>
          <cell r="U792">
            <v>2566</v>
          </cell>
          <cell r="V792" t="str">
            <v>ผบE4432</v>
          </cell>
          <cell r="W792">
            <v>2566</v>
          </cell>
          <cell r="X792">
            <v>12</v>
          </cell>
          <cell r="Y792">
            <v>6</v>
          </cell>
          <cell r="Z792">
            <v>2566</v>
          </cell>
          <cell r="BB792" t="str">
            <v>มีคำสั่งสืบทรัพย์ วันที่ 21/8/2566 // สืบแล้วรายงานผลวันที่ 7/12/2566</v>
          </cell>
          <cell r="BC792">
            <v>900</v>
          </cell>
          <cell r="BD792">
            <v>10</v>
          </cell>
          <cell r="BE792">
            <v>6</v>
          </cell>
          <cell r="BF792">
            <v>2567</v>
          </cell>
          <cell r="BG792">
            <v>0</v>
          </cell>
          <cell r="BH792" t="str">
            <v>-</v>
          </cell>
          <cell r="BI792" t="str">
            <v>-</v>
          </cell>
          <cell r="BJ792" t="str">
            <v>-</v>
          </cell>
          <cell r="BK792">
            <v>0</v>
          </cell>
          <cell r="BL792">
            <v>940</v>
          </cell>
          <cell r="BM792">
            <v>0</v>
          </cell>
          <cell r="BN792">
            <v>25</v>
          </cell>
          <cell r="BO792">
            <v>10</v>
          </cell>
          <cell r="BP792">
            <v>2567</v>
          </cell>
          <cell r="BQ792" t="str">
            <v>-</v>
          </cell>
          <cell r="BR792" t="str">
            <v>-</v>
          </cell>
          <cell r="BS792" t="str">
            <v>-</v>
          </cell>
          <cell r="BT792" t="str">
            <v>นางสาวฐิติมา อุ่นเมืองอินทร์</v>
          </cell>
          <cell r="BU792">
            <v>883266010023</v>
          </cell>
          <cell r="BV792" t="str">
            <v>1.นางสาวฐิติมา  อุ่นเมืองอินทร์
2.นางสาวสายฝน  สุนกาย
3.นายวัฒนา  วงค์หมึก</v>
          </cell>
          <cell r="BW792" t="str">
            <v>จำเลยที่ 1
จำเลยที่ 2
จำเลยที่ 3</v>
          </cell>
          <cell r="BX792" t="str">
            <v>1-5099-00895-15-4
3-5007-00340-71-8
1-5099-00957-17-6</v>
          </cell>
          <cell r="BY792"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2" t="str">
            <v>ไม่พบทรัพย์</v>
          </cell>
          <cell r="CB792">
            <v>3</v>
          </cell>
        </row>
        <row r="793">
          <cell r="B793">
            <v>2264</v>
          </cell>
          <cell r="C793">
            <v>788</v>
          </cell>
          <cell r="D793">
            <v>6</v>
          </cell>
          <cell r="E793">
            <v>9</v>
          </cell>
          <cell r="F793">
            <v>2566</v>
          </cell>
          <cell r="G793">
            <v>800059343817</v>
          </cell>
          <cell r="H793" t="str">
            <v>นาง</v>
          </cell>
          <cell r="I793" t="str">
            <v>งามพิศ</v>
          </cell>
          <cell r="J793" t="str">
            <v>อินต๊ะ</v>
          </cell>
          <cell r="K793" t="str">
            <v>3-5014-00202-13-2</v>
          </cell>
          <cell r="L793" t="str">
            <v>สันทราย</v>
          </cell>
          <cell r="M793" t="str">
            <v>เชียงใหม่ 2</v>
          </cell>
          <cell r="N793">
            <v>8</v>
          </cell>
          <cell r="O793" t="str">
            <v>สินเชื่อธนาคารประชาชน</v>
          </cell>
          <cell r="P793" t="str">
            <v>1.บุคคลค้ำประกัน</v>
          </cell>
          <cell r="Q793">
            <v>96265</v>
          </cell>
          <cell r="R793">
            <v>20217.240000000002</v>
          </cell>
          <cell r="S793" t="str">
            <v>แขวงเชียงใหม่</v>
          </cell>
          <cell r="T793" t="str">
            <v>ผบE2737</v>
          </cell>
          <cell r="U793">
            <v>2566</v>
          </cell>
          <cell r="V793" t="str">
            <v>ผบE4435</v>
          </cell>
          <cell r="W793">
            <v>2566</v>
          </cell>
          <cell r="X793">
            <v>12</v>
          </cell>
          <cell r="Y793">
            <v>6</v>
          </cell>
          <cell r="Z793">
            <v>2566</v>
          </cell>
          <cell r="BB793" t="str">
            <v>มีคำสั่งสืบทรัพย์ วันที่ 6/9/2566 // สืบแล้วรายงานผลวันที่ 16/12/2566 // เบิกสืบ 10/6/2567</v>
          </cell>
          <cell r="BC793">
            <v>1500</v>
          </cell>
          <cell r="BD793">
            <v>10</v>
          </cell>
          <cell r="BE793">
            <v>6</v>
          </cell>
          <cell r="BF793">
            <v>2567</v>
          </cell>
          <cell r="BG793">
            <v>0</v>
          </cell>
          <cell r="BH793" t="str">
            <v>-</v>
          </cell>
          <cell r="BI793" t="str">
            <v>-</v>
          </cell>
          <cell r="BJ793" t="str">
            <v>-</v>
          </cell>
          <cell r="BK793">
            <v>0</v>
          </cell>
          <cell r="BL793">
            <v>1645</v>
          </cell>
          <cell r="BM793">
            <v>0</v>
          </cell>
          <cell r="BN793">
            <v>25</v>
          </cell>
          <cell r="BO793">
            <v>10</v>
          </cell>
          <cell r="BP793">
            <v>2567</v>
          </cell>
          <cell r="BQ793" t="str">
            <v>-</v>
          </cell>
          <cell r="BR793" t="str">
            <v>-</v>
          </cell>
          <cell r="BS793" t="str">
            <v>-</v>
          </cell>
          <cell r="BT793" t="str">
            <v>นางงามพิศ อินต๊ะ</v>
          </cell>
          <cell r="BU793">
            <v>883266010024</v>
          </cell>
          <cell r="BV793" t="str">
            <v>1.นางสาวงามพิศ อินต๊ะ
2.นายเสน่ห์  อินต๊ะ
3.นางผานิตร  พานคำดาว
4.นายวิวัฒน์  พานคำดาว
5.นางสาววชิราภรณ์  ดมดอก</v>
          </cell>
          <cell r="BW793" t="str">
            <v>จำเลยที่ 1
คู่สมรสจำเลยที่ 1
จำเลยที่ 2
คู่สมรสจำเลยที่ 2
จำเลยที่ 3</v>
          </cell>
          <cell r="BX793" t="str">
            <v>3-5014-00202-13-2
3-5014-00201-67-5
3-5014-00202-23-0
3-5711-00065-50-4
3-5011-00228-62-4</v>
          </cell>
          <cell r="BY793"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3" t="str">
            <v>พบทรัพย์</v>
          </cell>
          <cell r="CB793">
            <v>5</v>
          </cell>
        </row>
        <row r="794">
          <cell r="B794">
            <v>2265</v>
          </cell>
          <cell r="C794">
            <v>789</v>
          </cell>
          <cell r="D794">
            <v>6</v>
          </cell>
          <cell r="E794">
            <v>9</v>
          </cell>
          <cell r="F794">
            <v>2566</v>
          </cell>
          <cell r="G794">
            <v>800085947532</v>
          </cell>
          <cell r="H794" t="str">
            <v>นางสาว</v>
          </cell>
          <cell r="I794" t="str">
            <v xml:space="preserve">รัตนาภรณ์ </v>
          </cell>
          <cell r="J794" t="str">
            <v>พงษ์ตัน</v>
          </cell>
          <cell r="K794">
            <v>1509901584551</v>
          </cell>
          <cell r="L794" t="str">
            <v>สันทราย</v>
          </cell>
          <cell r="M794" t="str">
            <v>เชียงใหม่ 2</v>
          </cell>
          <cell r="N794">
            <v>8</v>
          </cell>
          <cell r="O794" t="str">
            <v>สินเชื่อธนาคารประชาชน</v>
          </cell>
          <cell r="P794" t="str">
            <v>1.บุคคลค้ำประกัน</v>
          </cell>
          <cell r="Q794">
            <v>55988</v>
          </cell>
          <cell r="R794">
            <v>22725.16</v>
          </cell>
          <cell r="S794" t="str">
            <v>แขวงเชียงใหม่</v>
          </cell>
          <cell r="T794" t="str">
            <v>ผบE1467</v>
          </cell>
          <cell r="U794">
            <v>2566</v>
          </cell>
          <cell r="V794" t="str">
            <v>ผบE4441</v>
          </cell>
          <cell r="W794">
            <v>2566</v>
          </cell>
          <cell r="X794">
            <v>12</v>
          </cell>
          <cell r="Y794">
            <v>6</v>
          </cell>
          <cell r="Z794">
            <v>2566</v>
          </cell>
          <cell r="BB794" t="str">
            <v>มีคำสั่งสืบทรัพย์ วันที่ 6/9/2566 // สืบแล้วรายงานผลวันที่ 16/12/2566</v>
          </cell>
          <cell r="BC794">
            <v>900</v>
          </cell>
          <cell r="BD794">
            <v>10</v>
          </cell>
          <cell r="BE794">
            <v>6</v>
          </cell>
          <cell r="BF794">
            <v>2567</v>
          </cell>
          <cell r="BG794">
            <v>0</v>
          </cell>
          <cell r="BH794" t="str">
            <v>-</v>
          </cell>
          <cell r="BI794" t="str">
            <v>-</v>
          </cell>
          <cell r="BJ794" t="str">
            <v>-</v>
          </cell>
          <cell r="BK794">
            <v>0</v>
          </cell>
          <cell r="BL794">
            <v>1190</v>
          </cell>
          <cell r="BM794">
            <v>0</v>
          </cell>
          <cell r="BN794">
            <v>25</v>
          </cell>
          <cell r="BO794">
            <v>10</v>
          </cell>
          <cell r="BP794">
            <v>2567</v>
          </cell>
          <cell r="BQ794" t="str">
            <v>-</v>
          </cell>
          <cell r="BR794" t="str">
            <v>-</v>
          </cell>
          <cell r="BS794" t="str">
            <v>-</v>
          </cell>
          <cell r="BT794" t="str">
            <v>นางสาวรัตนาภรณ์  พงษ์ตัน</v>
          </cell>
          <cell r="BU794">
            <v>883265010850</v>
          </cell>
          <cell r="BV794" t="str">
            <v>1.นางสาวรัตนาภรณ์  พงษ์ตัน
2.นายธนกฤต  โตวิเชียร
3.นางสาวกัญจน์ชนา  มูลละ</v>
          </cell>
          <cell r="BW794" t="str">
            <v xml:space="preserve">จำเลยที่ 1
จำเลยที่ 2
จำเลยที่ 3 
</v>
          </cell>
          <cell r="BX794" t="str">
            <v>1-5099-01584-55-1
1-5099-01532--42-0
1-5099-01519-66-1</v>
          </cell>
          <cell r="BY794"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4" t="str">
            <v>พบทรัพย์</v>
          </cell>
          <cell r="CB794">
            <v>3</v>
          </cell>
        </row>
        <row r="795">
          <cell r="B795">
            <v>2266</v>
          </cell>
          <cell r="C795">
            <v>790</v>
          </cell>
          <cell r="G795">
            <v>800076818585</v>
          </cell>
          <cell r="H795" t="str">
            <v>ว่าที่ร้อยตรี</v>
          </cell>
          <cell r="I795" t="str">
            <v>ณัฐสิมา</v>
          </cell>
          <cell r="J795" t="str">
            <v>ถนอมบุญ</v>
          </cell>
          <cell r="K795" t="str">
            <v>1 5099 01032 29 0</v>
          </cell>
          <cell r="L795" t="str">
            <v>แม่โจ้</v>
          </cell>
          <cell r="M795" t="str">
            <v>เชียงใหม่ 2</v>
          </cell>
          <cell r="N795">
            <v>8</v>
          </cell>
          <cell r="O795" t="str">
            <v>สินเชื่อธนาคารประชาชน</v>
          </cell>
          <cell r="P795" t="str">
            <v>1.บุคคลค้ำประกัน</v>
          </cell>
          <cell r="Q795">
            <v>69067.14</v>
          </cell>
          <cell r="R795">
            <v>27201.83</v>
          </cell>
          <cell r="S795" t="str">
            <v>แขวงเชียงใหม่</v>
          </cell>
          <cell r="T795" t="str">
            <v>ผบE7158</v>
          </cell>
          <cell r="U795">
            <v>2565</v>
          </cell>
          <cell r="V795" t="str">
            <v>ผบE139</v>
          </cell>
          <cell r="W795">
            <v>2566</v>
          </cell>
          <cell r="X795">
            <v>17</v>
          </cell>
          <cell r="Y795">
            <v>1</v>
          </cell>
          <cell r="Z795">
            <v>2566</v>
          </cell>
          <cell r="BB795" t="str">
            <v>มีคำสั่งสืบทรัพย์ วันที่ 7/9/2566 // สืบแล้วรายงานผลวันที่ 7/12/2566</v>
          </cell>
          <cell r="BC795">
            <v>1200</v>
          </cell>
          <cell r="BD795">
            <v>10</v>
          </cell>
          <cell r="BE795">
            <v>6</v>
          </cell>
          <cell r="BF795">
            <v>2567</v>
          </cell>
          <cell r="BG795">
            <v>0</v>
          </cell>
          <cell r="BH795" t="str">
            <v>-</v>
          </cell>
          <cell r="BI795" t="str">
            <v>-</v>
          </cell>
          <cell r="BJ795" t="str">
            <v>-</v>
          </cell>
          <cell r="BK795">
            <v>0</v>
          </cell>
          <cell r="BL795">
            <v>1485</v>
          </cell>
          <cell r="BM795">
            <v>0</v>
          </cell>
          <cell r="BN795" t="str">
            <v/>
          </cell>
          <cell r="BO795" t="str">
            <v/>
          </cell>
          <cell r="BP795" t="str">
            <v/>
          </cell>
          <cell r="BQ795" t="str">
            <v>-</v>
          </cell>
          <cell r="BR795" t="str">
            <v>-</v>
          </cell>
          <cell r="BS795" t="str">
            <v>-</v>
          </cell>
          <cell r="BT795" t="str">
            <v>ว่าที่ร้อยตรีณัฐสิมา ถนอมบุญ</v>
          </cell>
          <cell r="BU795">
            <v>883265010433</v>
          </cell>
          <cell r="BV795" t="str">
            <v>1.ว่าที่ร้อยตรีหญิงณัฐสิมา  ถนอมบุญ
2.ว่าที่ร้อยตรีหญิงอรนภา  แสนเกรียง
3.นางชญาณ์นันท์  บัวเกตุ
4.นายเอกชัย  บัวเกตุ</v>
          </cell>
          <cell r="BW795" t="str">
            <v>จำเลยที่ 1
จำเลยที่ 2
จำเลยที่ 3
คู่สมรสจำเลยที่ 3</v>
          </cell>
          <cell r="BX795" t="str">
            <v>1-5099-01032-29-0
1-5099-01016-87-1
3-5014-00137-87-0
3-8106-00038-81-2</v>
          </cell>
          <cell r="BY79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5" t="str">
            <v>ไม่พบทรัพย์</v>
          </cell>
          <cell r="CB795">
            <v>4</v>
          </cell>
        </row>
        <row r="796">
          <cell r="B796">
            <v>2267</v>
          </cell>
          <cell r="C796">
            <v>791</v>
          </cell>
          <cell r="G796">
            <v>800145587260</v>
          </cell>
          <cell r="H796" t="str">
            <v>นาย</v>
          </cell>
          <cell r="I796" t="str">
            <v xml:space="preserve">กิตติ </v>
          </cell>
          <cell r="J796" t="str">
            <v>อุ่นเรือน</v>
          </cell>
          <cell r="K796">
            <v>1500700113375</v>
          </cell>
          <cell r="L796" t="str">
            <v>แม่โจ้</v>
          </cell>
          <cell r="M796" t="str">
            <v>เชียงใหม่ 2</v>
          </cell>
          <cell r="N796">
            <v>8</v>
          </cell>
          <cell r="O796" t="str">
            <v>สินเชื่อธนาคารประชาชน</v>
          </cell>
          <cell r="P796" t="str">
            <v>1.บุคคลค้ำประกัน</v>
          </cell>
          <cell r="Q796">
            <v>45833</v>
          </cell>
          <cell r="R796">
            <v>3717.47</v>
          </cell>
          <cell r="S796" t="str">
            <v>แขวงเชียงดาว</v>
          </cell>
          <cell r="T796" t="str">
            <v>ผบE16</v>
          </cell>
          <cell r="U796">
            <v>2566</v>
          </cell>
          <cell r="V796" t="str">
            <v>ผบE96</v>
          </cell>
          <cell r="W796">
            <v>2566</v>
          </cell>
          <cell r="X796">
            <v>6</v>
          </cell>
          <cell r="Y796">
            <v>2</v>
          </cell>
          <cell r="Z796">
            <v>2566</v>
          </cell>
          <cell r="BB796" t="str">
            <v>มีคำสั่งสืบทรัพย์ วันที่ 7/9/2566 // สืบแล้วรายงานผลวันที่ 7/12/2566</v>
          </cell>
          <cell r="BC796">
            <v>600</v>
          </cell>
          <cell r="BD796">
            <v>10</v>
          </cell>
          <cell r="BE796">
            <v>6</v>
          </cell>
          <cell r="BF796">
            <v>2567</v>
          </cell>
          <cell r="BG796">
            <v>0</v>
          </cell>
          <cell r="BH796" t="str">
            <v>-</v>
          </cell>
          <cell r="BI796" t="str">
            <v>-</v>
          </cell>
          <cell r="BJ796" t="str">
            <v>-</v>
          </cell>
          <cell r="BK796">
            <v>0</v>
          </cell>
          <cell r="BL796">
            <v>945</v>
          </cell>
          <cell r="BM796">
            <v>0</v>
          </cell>
          <cell r="BN796" t="str">
            <v/>
          </cell>
          <cell r="BO796" t="str">
            <v/>
          </cell>
          <cell r="BP796" t="str">
            <v/>
          </cell>
          <cell r="BQ796" t="str">
            <v>-</v>
          </cell>
          <cell r="BR796" t="str">
            <v>-</v>
          </cell>
          <cell r="BS796" t="str">
            <v>-</v>
          </cell>
          <cell r="BT796" t="str">
            <v>นายกิตติ  อุ่นเรือน</v>
          </cell>
          <cell r="BU796">
            <v>883265010855</v>
          </cell>
          <cell r="BV796" t="str">
            <v>1.นายกิตติ  อุ่นเรือน
2.นายณัฐพงค์  เรือนงาม</v>
          </cell>
          <cell r="BW796" t="str">
            <v>จำเลยที่ 1
จำเลยที่ 2</v>
          </cell>
          <cell r="BX796" t="str">
            <v>1-5007-00113-37-5
1-5005-00086-17-1</v>
          </cell>
          <cell r="BY796"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6" t="str">
            <v>ไม่พบทรัพย์</v>
          </cell>
          <cell r="CB796">
            <v>2</v>
          </cell>
        </row>
        <row r="797">
          <cell r="B797">
            <v>2268</v>
          </cell>
          <cell r="C797">
            <v>792</v>
          </cell>
          <cell r="D797">
            <v>4</v>
          </cell>
          <cell r="E797">
            <v>8</v>
          </cell>
          <cell r="F797">
            <v>2566</v>
          </cell>
          <cell r="G797">
            <v>800102279513</v>
          </cell>
          <cell r="H797" t="str">
            <v>นางสาว</v>
          </cell>
          <cell r="I797" t="str">
            <v>ลลิภัทร</v>
          </cell>
          <cell r="J797" t="str">
            <v>คัมภีระ</v>
          </cell>
          <cell r="K797">
            <v>3501300819595</v>
          </cell>
          <cell r="L797" t="str">
            <v>เชียงใหม่</v>
          </cell>
          <cell r="M797" t="str">
            <v>เชียงใหม่ 1</v>
          </cell>
          <cell r="N797">
            <v>8</v>
          </cell>
          <cell r="O797" t="str">
            <v>สินเชื่อธนาคารประชาชน</v>
          </cell>
          <cell r="P797" t="str">
            <v>1.บุคคลค้ำประกัน</v>
          </cell>
          <cell r="Q797">
            <v>197696</v>
          </cell>
          <cell r="R797">
            <v>29343.73</v>
          </cell>
          <cell r="S797" t="str">
            <v>แขวงเชียงใหม่</v>
          </cell>
          <cell r="T797" t="str">
            <v>ผบE6235</v>
          </cell>
          <cell r="U797">
            <v>2565</v>
          </cell>
          <cell r="V797" t="str">
            <v>ผบE8430</v>
          </cell>
          <cell r="W797">
            <v>2565</v>
          </cell>
          <cell r="X797">
            <v>28</v>
          </cell>
          <cell r="Y797">
            <v>11</v>
          </cell>
          <cell r="Z797">
            <v>2565</v>
          </cell>
          <cell r="BB797" t="str">
            <v>มีคำสั่งสืบทรัพย์ วันที่ 4/8/2566 // สืบแล้วรายงานผลวันที่ 8/12/2566//คำสั่งสืบทรัพย์ครั้งที่ 2 (2/4/2568)</v>
          </cell>
          <cell r="BC797">
            <v>600</v>
          </cell>
          <cell r="BD797">
            <v>12</v>
          </cell>
          <cell r="BE797">
            <v>7</v>
          </cell>
          <cell r="BF797">
            <v>2567</v>
          </cell>
          <cell r="BG797">
            <v>0</v>
          </cell>
          <cell r="BH797" t="str">
            <v>-</v>
          </cell>
          <cell r="BI797" t="str">
            <v>-</v>
          </cell>
          <cell r="BJ797" t="str">
            <v>-</v>
          </cell>
          <cell r="BK797">
            <v>0</v>
          </cell>
          <cell r="BL797">
            <v>915</v>
          </cell>
          <cell r="BM797">
            <v>0</v>
          </cell>
          <cell r="BN797">
            <v>24</v>
          </cell>
          <cell r="BO797">
            <v>10</v>
          </cell>
          <cell r="BP797">
            <v>2567</v>
          </cell>
          <cell r="BQ797" t="str">
            <v>-</v>
          </cell>
          <cell r="BR797" t="str">
            <v>-</v>
          </cell>
          <cell r="BS797" t="str">
            <v>-</v>
          </cell>
          <cell r="BT797" t="str">
            <v>นางสาวลลิภัทร คัมภีระ</v>
          </cell>
          <cell r="BU797">
            <v>883165010124</v>
          </cell>
          <cell r="BV797" t="str">
            <v>1.นางสาวลลิภัทร  คัมภีระ
2.นายฉัตรินทร์  มะโน</v>
          </cell>
          <cell r="BW797" t="str">
            <v>จำเลยที่ 1
จำเลยที่ 2</v>
          </cell>
          <cell r="BX797" t="str">
            <v>3-5013-00819-59-6
1-5099-01338-41-1</v>
          </cell>
          <cell r="BY797"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7" t="str">
            <v>ไม่พบทรัพย์</v>
          </cell>
          <cell r="CB797">
            <v>2</v>
          </cell>
        </row>
        <row r="798">
          <cell r="B798">
            <v>2269</v>
          </cell>
          <cell r="C798">
            <v>793</v>
          </cell>
          <cell r="D798">
            <v>4</v>
          </cell>
          <cell r="E798">
            <v>8</v>
          </cell>
          <cell r="F798">
            <v>2566</v>
          </cell>
          <cell r="G798">
            <v>800099092846</v>
          </cell>
          <cell r="H798" t="str">
            <v>นางสาว</v>
          </cell>
          <cell r="I798" t="str">
            <v>มณฑน์รัตน์</v>
          </cell>
          <cell r="J798" t="str">
            <v>จิตรทรวง</v>
          </cell>
          <cell r="K798">
            <v>3500600172422</v>
          </cell>
          <cell r="L798" t="str">
            <v>เชียงใหม่</v>
          </cell>
          <cell r="M798" t="str">
            <v>เชียงใหม่ 1</v>
          </cell>
          <cell r="N798">
            <v>8</v>
          </cell>
          <cell r="O798" t="str">
            <v>สินเชื่อธนาคารประชาชน</v>
          </cell>
          <cell r="P798" t="str">
            <v>1.บุคคลค้ำประกัน</v>
          </cell>
          <cell r="Q798">
            <v>130325</v>
          </cell>
          <cell r="R798">
            <v>34665.800000000003</v>
          </cell>
          <cell r="S798" t="str">
            <v>แขวงเชียงใหม่</v>
          </cell>
          <cell r="T798" t="str">
            <v>ผบE7139</v>
          </cell>
          <cell r="U798">
            <v>2565</v>
          </cell>
          <cell r="V798" t="str">
            <v>ผบE245</v>
          </cell>
          <cell r="W798">
            <v>2566</v>
          </cell>
          <cell r="X798">
            <v>17</v>
          </cell>
          <cell r="Y798">
            <v>1</v>
          </cell>
          <cell r="Z798">
            <v>2566</v>
          </cell>
          <cell r="BB798" t="str">
            <v>มีคำสั่งสืบทรัพย์ วันที่ 4/8/2566 // สืบแล้วรายงานผลวันที่ 8/12/2566//คำสั่งสืบทรัพย์ครั้งที่ 2 (2/4/2568)//รายงานผลสืบ วันที่ 14/5/2568</v>
          </cell>
          <cell r="BC798">
            <v>900</v>
          </cell>
          <cell r="BD798">
            <v>12</v>
          </cell>
          <cell r="BE798">
            <v>7</v>
          </cell>
          <cell r="BF798">
            <v>2567</v>
          </cell>
          <cell r="BG798">
            <v>0</v>
          </cell>
          <cell r="BH798" t="str">
            <v>-</v>
          </cell>
          <cell r="BI798" t="str">
            <v>-</v>
          </cell>
          <cell r="BJ798" t="str">
            <v>-</v>
          </cell>
          <cell r="BK798">
            <v>0</v>
          </cell>
          <cell r="BL798">
            <v>1300</v>
          </cell>
          <cell r="BM798">
            <v>0</v>
          </cell>
          <cell r="BN798">
            <v>24</v>
          </cell>
          <cell r="BO798">
            <v>10</v>
          </cell>
          <cell r="BP798">
            <v>2567</v>
          </cell>
          <cell r="BQ798" t="str">
            <v>-</v>
          </cell>
          <cell r="BR798" t="str">
            <v>-</v>
          </cell>
          <cell r="BS798" t="str">
            <v>-</v>
          </cell>
          <cell r="BT798" t="str">
            <v>นางสาวมณฑน์รัตน์ จิตรทรวง</v>
          </cell>
          <cell r="BU798">
            <v>883165010179</v>
          </cell>
          <cell r="BV798" t="str">
            <v>1.มณฑน์รัตน์  จิตรทรวง
2.นางสาวมัทนา  รินฤาษี
3.นางบุณยากรณ์  รินทร์ทา</v>
          </cell>
          <cell r="BW798" t="str">
            <v>จำเลยที่ 1
จำเลยที่ 2
จำเลยที่ 3</v>
          </cell>
          <cell r="BX798" t="str">
            <v>3-5006-00172-42-2
1-5016-00014-12-1
3-5012-00636-88-1</v>
          </cell>
          <cell r="BY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8" t="str">
            <v>ไม่พบทรัพย์</v>
          </cell>
          <cell r="CB798">
            <v>3</v>
          </cell>
          <cell r="CD798" t="str">
            <v>1.มณฑน์รัตน์  จิตรทรวง
2.นางสาวมัทนา  รินฤาษี
3.นางบุณยากรณ์  รินทร์ทา</v>
          </cell>
          <cell r="CE798" t="str">
            <v>จำเลยที่ 1
จำเลยที่ 2
จำเลยที่ 3</v>
          </cell>
          <cell r="CF798" t="str">
            <v>3-5006-00172-42-2
1-5016-00014-12-1
3-5012-00636-88-1</v>
          </cell>
          <cell r="CG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CH798" t="str">
            <v>ไม่พบทรัพย์</v>
          </cell>
          <cell r="CJ798">
            <v>3</v>
          </cell>
          <cell r="CK798" t="str">
            <v>นุสบา</v>
          </cell>
          <cell r="CL798">
            <v>244126</v>
          </cell>
        </row>
        <row r="799">
          <cell r="B799">
            <v>2270</v>
          </cell>
          <cell r="C799">
            <v>794</v>
          </cell>
          <cell r="D799">
            <v>4</v>
          </cell>
          <cell r="E799">
            <v>8</v>
          </cell>
          <cell r="F799">
            <v>2566</v>
          </cell>
          <cell r="G799">
            <v>800027845919</v>
          </cell>
          <cell r="H799" t="str">
            <v>นาง</v>
          </cell>
          <cell r="I799" t="str">
            <v>สุนิสา</v>
          </cell>
          <cell r="J799" t="str">
            <v>จินะชิต</v>
          </cell>
          <cell r="K799">
            <v>3500100044581</v>
          </cell>
          <cell r="L799" t="str">
            <v>เชียงใหม่</v>
          </cell>
          <cell r="M799" t="str">
            <v>เชียงใหม่ 1</v>
          </cell>
          <cell r="N799">
            <v>8</v>
          </cell>
          <cell r="O799" t="str">
            <v>พัฒนากลุ่มอาชีพ (เกื้อกูล)</v>
          </cell>
          <cell r="P799" t="str">
            <v>1.บุคคลค้ำประกัน</v>
          </cell>
          <cell r="Q799">
            <v>1638273.58</v>
          </cell>
          <cell r="R799">
            <v>199719.22</v>
          </cell>
          <cell r="S799" t="str">
            <v>จังหวัดเชียงใหม่</v>
          </cell>
          <cell r="T799" t="str">
            <v>ผบ.2004</v>
          </cell>
          <cell r="U799">
            <v>2562</v>
          </cell>
          <cell r="V799" t="str">
            <v>ผบ.2360</v>
          </cell>
          <cell r="W799">
            <v>2562</v>
          </cell>
          <cell r="AA799">
            <v>28</v>
          </cell>
          <cell r="AB799">
            <v>10</v>
          </cell>
          <cell r="AC799">
            <v>2562</v>
          </cell>
          <cell r="BB799" t="str">
            <v>มีคำสั่งสืบทรัพย์ วันที่ 4/8/2566 รายงานผลวันที่ 8/12/2566 // สืบครั้งที่ 2 รายงานผลสืบ 21/1/2568</v>
          </cell>
          <cell r="BC799">
            <v>1500</v>
          </cell>
          <cell r="BD799">
            <v>25</v>
          </cell>
          <cell r="BE799">
            <v>10</v>
          </cell>
          <cell r="BF799">
            <v>2567</v>
          </cell>
          <cell r="BG799">
            <v>0</v>
          </cell>
          <cell r="BH799" t="str">
            <v>-</v>
          </cell>
          <cell r="BI799" t="str">
            <v>-</v>
          </cell>
          <cell r="BJ799" t="str">
            <v>-</v>
          </cell>
          <cell r="BK799">
            <v>0</v>
          </cell>
          <cell r="BL799">
            <v>1775</v>
          </cell>
          <cell r="BM799">
            <v>0</v>
          </cell>
          <cell r="BN799" t="str">
            <v/>
          </cell>
          <cell r="BO799" t="str">
            <v/>
          </cell>
          <cell r="BP799" t="str">
            <v/>
          </cell>
          <cell r="BQ799" t="str">
            <v>-</v>
          </cell>
          <cell r="BR799" t="str">
            <v>-</v>
          </cell>
          <cell r="BS799" t="str">
            <v>-</v>
          </cell>
          <cell r="BT799" t="str">
            <v>นางสุนิสา จินะชิต</v>
          </cell>
          <cell r="BU799">
            <v>883162011068</v>
          </cell>
          <cell r="BV799" t="str">
            <v>1.นางสุนิสา  จินะชิต
2.นางศิริพร  พรพิพัฒน์ไพบูลย์
3.นางเยาวนิจ  เนตรศุขำ
4.นายจินดา  เนตรศุขำ
5.นายปรีชา  ตันวัฒนานันท์</v>
          </cell>
          <cell r="BW799" t="str">
            <v xml:space="preserve">จำเลยที่ 1
จำเลยที่ 2
จำเลยที่ 3
คู่สมรสจำเลยที่ 3
จำเลยที่ 4
</v>
          </cell>
          <cell r="BX799" t="str">
            <v>3-5001-00044-58-1
3-5001-00353-42-8
3-5007-00123-02-4
3-5007-00123-01-6
3-5099-00175-30-1</v>
          </cell>
          <cell r="BY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9" t="str">
            <v>ไม่พบทรัพย์</v>
          </cell>
          <cell r="CB799">
            <v>5</v>
          </cell>
          <cell r="CC799" t="str">
            <v>ลลิตา</v>
          </cell>
          <cell r="CD799" t="str">
            <v>1.นางสุนิสา  จินะชิต
2.นางศิริพร  พรพิพัฒน์ไพบูลย์
3.นางเยาวนิจ  เนตรศุขำ
4.นายจินดา  เนตรศุขำ
5.นายปรีชา  ตันวัฒนานันท์</v>
          </cell>
          <cell r="CE799" t="str">
            <v xml:space="preserve">จำเลยที่ 1
จำเลยที่ 2
จำเลยที่ 3
คู่สมรสจำเลยที่ 3
จำเลยที่ 4
</v>
          </cell>
          <cell r="CF799" t="str">
            <v>3-5001-00044-58-1
3-5001-00353-42-8
3-5007-00123-02-4
3-5007-00123-01-6
3-5099-00175-30-1</v>
          </cell>
          <cell r="CG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9" t="str">
            <v>ไม่พบ</v>
          </cell>
          <cell r="CJ799">
            <v>5</v>
          </cell>
          <cell r="CK799" t="str">
            <v>นุสบา</v>
          </cell>
          <cell r="CL799">
            <v>244036</v>
          </cell>
          <cell r="CM799">
            <v>244127</v>
          </cell>
        </row>
        <row r="800">
          <cell r="B800">
            <v>2271</v>
          </cell>
          <cell r="C800">
            <v>795</v>
          </cell>
          <cell r="D800">
            <v>8</v>
          </cell>
          <cell r="E800">
            <v>8</v>
          </cell>
          <cell r="F800">
            <v>2566</v>
          </cell>
          <cell r="G800">
            <v>800031874046</v>
          </cell>
          <cell r="H800" t="str">
            <v>นาย</v>
          </cell>
          <cell r="I800" t="str">
            <v>ดำเนิน</v>
          </cell>
          <cell r="J800" t="str">
            <v>ชัยมณี</v>
          </cell>
          <cell r="K800" t="str">
            <v>3 5015 00518 16 6</v>
          </cell>
          <cell r="L800" t="str">
            <v>หนองหอย</v>
          </cell>
          <cell r="M800" t="str">
            <v>เชียงใหม่ 1</v>
          </cell>
          <cell r="N800">
            <v>8</v>
          </cell>
          <cell r="O800" t="str">
            <v>สินเชื่อสวัสดิการ</v>
          </cell>
          <cell r="P800" t="str">
            <v>1.บุคคลค้ำประกัน</v>
          </cell>
          <cell r="Q800">
            <v>96054.93</v>
          </cell>
          <cell r="R800">
            <v>15125.83</v>
          </cell>
          <cell r="S800" t="str">
            <v>แขวงเชียงใหม่</v>
          </cell>
          <cell r="T800" t="str">
            <v>ผบE2728</v>
          </cell>
          <cell r="U800">
            <v>2566</v>
          </cell>
          <cell r="V800" t="str">
            <v>ผบE4411</v>
          </cell>
          <cell r="W800">
            <v>2566</v>
          </cell>
          <cell r="X800">
            <v>12</v>
          </cell>
          <cell r="Y800">
            <v>6</v>
          </cell>
          <cell r="Z800">
            <v>2566</v>
          </cell>
          <cell r="BB800" t="str">
            <v>มีคำสั่งสืบทรัพย์ วันที่ 8/8/2566 // สืบแล้วรายงานผลวันที่ 8/12/2566//คำสั่งสืบทรัพย์ครั้งที่ 2 (2/4/2568)</v>
          </cell>
          <cell r="BC800">
            <v>1200</v>
          </cell>
          <cell r="BD800">
            <v>12</v>
          </cell>
          <cell r="BE800">
            <v>7</v>
          </cell>
          <cell r="BF800">
            <v>2567</v>
          </cell>
          <cell r="BG800">
            <v>0</v>
          </cell>
          <cell r="BH800" t="str">
            <v>-</v>
          </cell>
          <cell r="BI800" t="str">
            <v>-</v>
          </cell>
          <cell r="BJ800" t="str">
            <v>-</v>
          </cell>
          <cell r="BK800">
            <v>0</v>
          </cell>
          <cell r="BL800">
            <v>1190</v>
          </cell>
          <cell r="BM800">
            <v>0</v>
          </cell>
          <cell r="BN800" t="str">
            <v/>
          </cell>
          <cell r="BO800" t="str">
            <v/>
          </cell>
          <cell r="BP800" t="str">
            <v/>
          </cell>
          <cell r="BQ800" t="str">
            <v>-</v>
          </cell>
          <cell r="BR800" t="str">
            <v>-</v>
          </cell>
          <cell r="BS800" t="str">
            <v>-</v>
          </cell>
          <cell r="BT800" t="str">
            <v>นายดำเนิน ชัยมณี</v>
          </cell>
          <cell r="BU800">
            <v>883166010005</v>
          </cell>
          <cell r="BV800" t="str">
            <v>1.นายดำเนิน  ชัยมณี
2.นางนลิน  ชัยมณี
3.นายเอกรินทร์  แก้วมณีวรรณ์
4.นายชัยศิริ  ชัว</v>
          </cell>
          <cell r="BW800" t="str">
            <v xml:space="preserve">จำเลยที่ 1
คู่สมรสจำเลยที่ 1
จำเลยที่ 2
จำเลยที่ 3
</v>
          </cell>
          <cell r="BX800" t="str">
            <v>3-5015-00518-16-6
3-5001-00382-21-5
3-5001-00268-80-3
5-5099-00095-90-8</v>
          </cell>
          <cell r="BY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800" t="str">
            <v>ไม่พบทรัพย์</v>
          </cell>
          <cell r="CB800">
            <v>4</v>
          </cell>
        </row>
        <row r="801">
          <cell r="B801">
            <v>2272</v>
          </cell>
          <cell r="C801">
            <v>796</v>
          </cell>
          <cell r="D801">
            <v>11</v>
          </cell>
          <cell r="E801">
            <v>8</v>
          </cell>
          <cell r="F801">
            <v>2566</v>
          </cell>
          <cell r="G801">
            <v>800054826030</v>
          </cell>
          <cell r="H801" t="str">
            <v>นาง</v>
          </cell>
          <cell r="I801" t="str">
            <v>เกสรา</v>
          </cell>
          <cell r="J801" t="str">
            <v>ไอ่มี</v>
          </cell>
          <cell r="K801">
            <v>5570100082781</v>
          </cell>
          <cell r="L801" t="str">
            <v>ช้างคลาน</v>
          </cell>
          <cell r="M801" t="str">
            <v>เชียงใหม่ 1</v>
          </cell>
          <cell r="N801">
            <v>8</v>
          </cell>
          <cell r="O801" t="str">
            <v>สินเชื่อธนาคารประชาชน</v>
          </cell>
          <cell r="P801" t="str">
            <v>1.บุคคลค้ำประกัน</v>
          </cell>
          <cell r="Q801">
            <v>104194.82</v>
          </cell>
          <cell r="R801">
            <v>16546.91</v>
          </cell>
          <cell r="S801" t="str">
            <v>แขวงเชียงใหม่</v>
          </cell>
          <cell r="T801" t="str">
            <v>ผบ.2560</v>
          </cell>
          <cell r="U801">
            <v>2563</v>
          </cell>
          <cell r="V801" t="str">
            <v>ผบ.5202</v>
          </cell>
          <cell r="W801">
            <v>2563</v>
          </cell>
          <cell r="X801">
            <v>24</v>
          </cell>
          <cell r="Y801">
            <v>7</v>
          </cell>
          <cell r="Z801">
            <v>2563</v>
          </cell>
          <cell r="BB801" t="str">
            <v>คำสั่งสืบทรัพย์วันที่ 11/8/2566//สืบแล้ว รายงานผลสืบ 4/1/2567</v>
          </cell>
          <cell r="BC801">
            <v>1200</v>
          </cell>
          <cell r="BD801">
            <v>4</v>
          </cell>
          <cell r="BE801">
            <v>4</v>
          </cell>
          <cell r="BF801">
            <v>2568</v>
          </cell>
          <cell r="BG801">
            <v>0</v>
          </cell>
          <cell r="BH801" t="str">
            <v>-</v>
          </cell>
          <cell r="BI801" t="str">
            <v>-</v>
          </cell>
          <cell r="BJ801" t="str">
            <v>-</v>
          </cell>
          <cell r="BK801">
            <v>0</v>
          </cell>
          <cell r="BL801">
            <v>1675</v>
          </cell>
          <cell r="BM801">
            <v>0</v>
          </cell>
          <cell r="BN801" t="str">
            <v/>
          </cell>
          <cell r="BO801" t="str">
            <v/>
          </cell>
          <cell r="BP801" t="str">
            <v/>
          </cell>
          <cell r="BQ801" t="str">
            <v>-</v>
          </cell>
          <cell r="BR801" t="str">
            <v>-</v>
          </cell>
          <cell r="BS801" t="str">
            <v>-</v>
          </cell>
          <cell r="BT801" t="str">
            <v>นางเกสรา ไอ่มี</v>
          </cell>
          <cell r="BU801">
            <v>823560011123</v>
          </cell>
          <cell r="BV801" t="str">
            <v>1.นางเกสรา  ไอ่มี
2.นายณรงค์ศักดิ์  ศิริลักษณ์โกศล
3.นายเจษฎา  เจริญกิติศัพท์
4.นางสาวกัณฐิ์ลดา  ทองน้อย</v>
          </cell>
          <cell r="BW801" t="str">
            <v>จำเลยที่ 1
คู่สมรสจำเลยที่ 1
จำเลยที่ 2
คู่สมรสจำเลยที่ 2</v>
          </cell>
          <cell r="BX801" t="str">
            <v>5-5701-00082-78-1
3-5403-00078-10-2
3-7301-00026-32-8
5-5603-00037-24-1</v>
          </cell>
          <cell r="BY801"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1" t="str">
            <v>พบทรัพย์</v>
          </cell>
          <cell r="CB801">
            <v>3</v>
          </cell>
        </row>
        <row r="802">
          <cell r="B802">
            <v>2273</v>
          </cell>
          <cell r="C802">
            <v>797</v>
          </cell>
          <cell r="D802">
            <v>23</v>
          </cell>
          <cell r="E802">
            <v>8</v>
          </cell>
          <cell r="F802">
            <v>2566</v>
          </cell>
          <cell r="G802">
            <v>800065298500</v>
          </cell>
          <cell r="H802" t="str">
            <v>นาย</v>
          </cell>
          <cell r="I802" t="str">
            <v>ปรีชา</v>
          </cell>
          <cell r="J802" t="str">
            <v>ปัญญาอิ่นแก้ว</v>
          </cell>
          <cell r="K802" t="str">
            <v>1 5703 00017 25 5</v>
          </cell>
          <cell r="L802" t="str">
            <v>ถนนทิพย์เนตร</v>
          </cell>
          <cell r="M802" t="str">
            <v>เชียงใหม่ 1</v>
          </cell>
          <cell r="N802">
            <v>8</v>
          </cell>
          <cell r="O802" t="str">
            <v>ประชารัฐเพื่อประชาชน</v>
          </cell>
          <cell r="P802" t="str">
            <v>1.บุคคลค้ำประกัน</v>
          </cell>
          <cell r="S802" t="str">
            <v>จังหวัดเทิง</v>
          </cell>
          <cell r="T802" t="str">
            <v>ผบ.1962</v>
          </cell>
          <cell r="U802">
            <v>2562</v>
          </cell>
          <cell r="V802" t="str">
            <v>ผบ2403</v>
          </cell>
          <cell r="W802">
            <v>2562</v>
          </cell>
          <cell r="X802">
            <v>25</v>
          </cell>
          <cell r="Y802">
            <v>12</v>
          </cell>
          <cell r="Z802">
            <v>2562</v>
          </cell>
          <cell r="BB802" t="str">
            <v>คำสั่งสืบทรัพย์วันที่ 23/8/2566//สืบแล้ว รายงานผลสืบ 8/12/2566//คำสั่งสืบทรัพย์ครั้งที่ 2 (2/4/2568)//รายงานผลสืบ วันที่ 14/5/2568</v>
          </cell>
          <cell r="BC802">
            <v>300</v>
          </cell>
          <cell r="BD802">
            <v>12</v>
          </cell>
          <cell r="BE802">
            <v>7</v>
          </cell>
          <cell r="BF802">
            <v>2567</v>
          </cell>
          <cell r="BG802">
            <v>0</v>
          </cell>
          <cell r="BH802" t="str">
            <v>-</v>
          </cell>
          <cell r="BI802" t="str">
            <v>-</v>
          </cell>
          <cell r="BJ802" t="str">
            <v>-</v>
          </cell>
          <cell r="BK802">
            <v>0</v>
          </cell>
          <cell r="BL802">
            <v>1140</v>
          </cell>
          <cell r="BM802">
            <v>0</v>
          </cell>
          <cell r="BN802" t="str">
            <v/>
          </cell>
          <cell r="BO802" t="str">
            <v/>
          </cell>
          <cell r="BP802" t="str">
            <v/>
          </cell>
          <cell r="BQ802" t="str">
            <v>-</v>
          </cell>
          <cell r="BR802" t="str">
            <v>-</v>
          </cell>
          <cell r="BS802" t="str">
            <v>-</v>
          </cell>
          <cell r="BT802" t="str">
            <v>นายปรีชา ปัญญาอิ่นแก้ว</v>
          </cell>
          <cell r="BU802">
            <v>823560010986</v>
          </cell>
          <cell r="BV802" t="str">
            <v>1.นายปรีชา ปัญญาอิ่นแก้ว</v>
          </cell>
          <cell r="BW802" t="str">
            <v>จำเลย</v>
          </cell>
          <cell r="BX802" t="str">
            <v>1-5703-00017-25-5</v>
          </cell>
          <cell r="BY802" t="str">
            <v>-ไม่พบว่ามีกรรมสิทธิ์ในที่ดิน อ.เมืองเชียงใหม่ จ.เชียงใหม่
-ไม่พบว่ามีกรรมสิทธิ์ในที่ดิน อ.เชียงของ จ.เชียงใหม่</v>
          </cell>
          <cell r="BZ802" t="str">
            <v>ไม่พบทรัพย์</v>
          </cell>
          <cell r="CD802" t="str">
            <v>1.นายปรีชา ปัญญาอิ่นแก้ว</v>
          </cell>
          <cell r="CE802" t="str">
            <v>จำเลย</v>
          </cell>
          <cell r="CF802" t="str">
            <v>1-5703-00017-25-5</v>
          </cell>
          <cell r="CG802" t="str">
            <v>-ไม่พบว่ามีกรรมสิทธิ์ในที่ดิน อ.เมืองเชียงใหม่ จ.เชียงใหม่
-ไม่พบว่ามีกรรมสิทธิ์ในที่ดิน อ.เชียงของ จ.เชียงใหม่</v>
          </cell>
          <cell r="CH802" t="str">
            <v>ไม่พบทรัพย์</v>
          </cell>
          <cell r="CJ802">
            <v>1</v>
          </cell>
          <cell r="CK802" t="str">
            <v>นุสบา</v>
          </cell>
          <cell r="CL802">
            <v>244126</v>
          </cell>
        </row>
        <row r="803">
          <cell r="B803">
            <v>2274</v>
          </cell>
          <cell r="C803">
            <v>798</v>
          </cell>
          <cell r="D803">
            <v>30</v>
          </cell>
          <cell r="E803">
            <v>8</v>
          </cell>
          <cell r="F803">
            <v>2566</v>
          </cell>
          <cell r="G803" t="str">
            <v>800101752205 ,800121217270</v>
          </cell>
          <cell r="H803" t="str">
            <v>นางสาว</v>
          </cell>
          <cell r="I803" t="str">
            <v>รัตติกาล</v>
          </cell>
          <cell r="J803" t="str">
            <v>พะยามะหนี่</v>
          </cell>
          <cell r="K803">
            <v>8580384010009</v>
          </cell>
          <cell r="L803" t="str">
            <v>เชียงใหม่</v>
          </cell>
          <cell r="M803" t="str">
            <v>เชียงใหม่ 1</v>
          </cell>
          <cell r="N803">
            <v>8</v>
          </cell>
          <cell r="O803" t="str">
            <v>สินเชื่อธนาคารประชาชน</v>
          </cell>
          <cell r="P803" t="str">
            <v>1.บุคคลค้ำประกัน</v>
          </cell>
          <cell r="Q803">
            <v>41716.720000000001</v>
          </cell>
          <cell r="R803">
            <v>8812.16</v>
          </cell>
          <cell r="S803" t="str">
            <v>แขวงเชียงดาว</v>
          </cell>
          <cell r="T803" t="str">
            <v>ผบE40</v>
          </cell>
          <cell r="U803">
            <v>2566</v>
          </cell>
          <cell r="V803" t="str">
            <v>ผบE141</v>
          </cell>
          <cell r="W803">
            <v>2566</v>
          </cell>
          <cell r="X803">
            <v>21</v>
          </cell>
          <cell r="Y803">
            <v>2</v>
          </cell>
          <cell r="Z803">
            <v>2566</v>
          </cell>
          <cell r="BB803" t="str">
            <v>มีคำสั่งสืบทรัพย์ วันที่ 30/8/2566 // สืบแล้วรายงานผลวันที่ 8/12/2566//คำสั่งสืบทรัพย์ครั้งที่ 2 (2/4/2568) //รายงานผลสืบทรัพย์ วันที่ 14/5/2568</v>
          </cell>
          <cell r="BC803">
            <v>600</v>
          </cell>
          <cell r="BD803">
            <v>12</v>
          </cell>
          <cell r="BE803">
            <v>7</v>
          </cell>
          <cell r="BF803">
            <v>2567</v>
          </cell>
          <cell r="BG803">
            <v>0</v>
          </cell>
          <cell r="BH803" t="str">
            <v>-</v>
          </cell>
          <cell r="BI803" t="str">
            <v>-</v>
          </cell>
          <cell r="BJ803" t="str">
            <v>-</v>
          </cell>
          <cell r="BK803">
            <v>0</v>
          </cell>
          <cell r="BL803">
            <v>935</v>
          </cell>
          <cell r="BM803">
            <v>0</v>
          </cell>
          <cell r="BN803">
            <v>24</v>
          </cell>
          <cell r="BO803">
            <v>10</v>
          </cell>
          <cell r="BP803">
            <v>2567</v>
          </cell>
          <cell r="BQ803" t="str">
            <v>-</v>
          </cell>
          <cell r="BR803" t="str">
            <v>-</v>
          </cell>
          <cell r="BS803" t="str">
            <v>-</v>
          </cell>
          <cell r="BT803" t="str">
            <v>นางสาวรัตติกาล พะยามะหนี่</v>
          </cell>
          <cell r="BU803">
            <v>883165010122</v>
          </cell>
          <cell r="BV803" t="str">
            <v xml:space="preserve">1.นางสาวรัตติกาล  พะยามะหนี่
2.นางสาวรัตติกาล  จะแฉ
</v>
          </cell>
          <cell r="BW803" t="str">
            <v>จำเลยที่ 1
จำเลยที่2</v>
          </cell>
          <cell r="BX803" t="str">
            <v>8-5803-84010-00-9
3-5701-01660-96-1</v>
          </cell>
          <cell r="BY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3" t="str">
            <v>ไม่พบทรัพย์</v>
          </cell>
          <cell r="CB803">
            <v>2</v>
          </cell>
          <cell r="CD803" t="str">
            <v xml:space="preserve">1.นางสาวรัตติกาล  พะยามะหนี่
2.นางสาวรัตติกาล  จะแฉ
</v>
          </cell>
          <cell r="CE803" t="str">
            <v>จำเลยที่ 1
จำเลยที่2</v>
          </cell>
          <cell r="CF803" t="str">
            <v>8-5803-84010-00-9
3-5701-01660-96-1</v>
          </cell>
          <cell r="CG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CH803" t="str">
            <v>ไม่พบทรัพย์</v>
          </cell>
          <cell r="CJ803">
            <v>2</v>
          </cell>
          <cell r="CK803" t="str">
            <v>นุสบา</v>
          </cell>
          <cell r="CL803">
            <v>244126</v>
          </cell>
        </row>
        <row r="804">
          <cell r="B804">
            <v>2275</v>
          </cell>
          <cell r="C804">
            <v>799</v>
          </cell>
          <cell r="D804">
            <v>4</v>
          </cell>
          <cell r="E804">
            <v>9</v>
          </cell>
          <cell r="F804">
            <v>2566</v>
          </cell>
          <cell r="G804">
            <v>800056792784</v>
          </cell>
          <cell r="H804" t="str">
            <v>นางสาว</v>
          </cell>
          <cell r="I804" t="str">
            <v xml:space="preserve">นันท์วรัตถ์   </v>
          </cell>
          <cell r="J804" t="str">
            <v>กลั่นเนียม</v>
          </cell>
          <cell r="K804">
            <v>3739900385398</v>
          </cell>
          <cell r="L804" t="str">
            <v>ประตูช้างเผือก</v>
          </cell>
          <cell r="M804" t="str">
            <v>เชียงใหม่ 1</v>
          </cell>
          <cell r="N804">
            <v>8</v>
          </cell>
          <cell r="O804" t="str">
            <v>สินเชื่อธนาคารประชาชน</v>
          </cell>
          <cell r="Q804">
            <v>30013.38</v>
          </cell>
          <cell r="R804">
            <v>8969.1299999999992</v>
          </cell>
          <cell r="S804" t="str">
            <v>แขวงเชียงใหม่</v>
          </cell>
          <cell r="T804" t="str">
            <v>ผบ.4812</v>
          </cell>
          <cell r="U804">
            <v>2562</v>
          </cell>
          <cell r="V804" t="str">
            <v>ผบ.4466</v>
          </cell>
          <cell r="W804">
            <v>2562</v>
          </cell>
          <cell r="X804">
            <v>8</v>
          </cell>
          <cell r="Y804">
            <v>6</v>
          </cell>
          <cell r="Z804">
            <v>2562</v>
          </cell>
          <cell r="BB804" t="str">
            <v>มีคำสั่งสืบทรัพย์ วันที่ 4/9/2566 // สืบแล้วรายงานผลวันที่ 27/12/2566</v>
          </cell>
          <cell r="BC804" t="str">
            <v/>
          </cell>
          <cell r="BD804" t="str">
            <v/>
          </cell>
          <cell r="BE804" t="str">
            <v/>
          </cell>
          <cell r="BF804" t="str">
            <v/>
          </cell>
          <cell r="BG804" t="str">
            <v/>
          </cell>
          <cell r="BH804" t="str">
            <v/>
          </cell>
          <cell r="BI804" t="str">
            <v/>
          </cell>
          <cell r="BJ804" t="str">
            <v/>
          </cell>
          <cell r="BK804" t="str">
            <v/>
          </cell>
          <cell r="BL804" t="str">
            <v/>
          </cell>
          <cell r="BM804" t="str">
            <v/>
          </cell>
          <cell r="BN804" t="str">
            <v/>
          </cell>
          <cell r="BO804" t="str">
            <v/>
          </cell>
          <cell r="BP804" t="str">
            <v/>
          </cell>
          <cell r="BQ804" t="str">
            <v/>
          </cell>
          <cell r="BR804" t="str">
            <v/>
          </cell>
          <cell r="BS804" t="str">
            <v/>
          </cell>
          <cell r="BT804" t="str">
            <v>นางสาวนันท์วรัตถ์    กลั่นเนียม</v>
          </cell>
          <cell r="BU804">
            <v>883162010738</v>
          </cell>
          <cell r="BV804" t="str">
            <v xml:space="preserve">1.นางสาวนันท์วรัตถ์  กลั่นเนียม
</v>
          </cell>
          <cell r="BW804" t="str">
            <v>จำเลย</v>
          </cell>
          <cell r="BX804" t="str">
            <v>3-7399-00385-39-8</v>
          </cell>
          <cell r="BY804"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4" t="str">
            <v>พบทรัพย์</v>
          </cell>
          <cell r="CB804">
            <v>1</v>
          </cell>
        </row>
        <row r="805">
          <cell r="B805">
            <v>2276</v>
          </cell>
          <cell r="C805">
            <v>800</v>
          </cell>
          <cell r="D805">
            <v>7</v>
          </cell>
          <cell r="E805">
            <v>9</v>
          </cell>
          <cell r="F805">
            <v>2566</v>
          </cell>
          <cell r="G805">
            <v>800098944039</v>
          </cell>
          <cell r="H805" t="str">
            <v>นาง</v>
          </cell>
          <cell r="I805" t="str">
            <v>พนิตพิชา</v>
          </cell>
          <cell r="J805" t="str">
            <v>แสวงภักดี</v>
          </cell>
          <cell r="K805">
            <v>3900400179152</v>
          </cell>
          <cell r="L805" t="str">
            <v>หนองหอย</v>
          </cell>
          <cell r="M805" t="str">
            <v xml:space="preserve"> เชียงใหม่ 1</v>
          </cell>
          <cell r="N805">
            <v>8</v>
          </cell>
          <cell r="O805" t="str">
            <v>สินเชื่อธนาคารประชาชน</v>
          </cell>
          <cell r="P805" t="str">
            <v>1.บุคคลค้ำประกัน</v>
          </cell>
          <cell r="Q805">
            <v>37499</v>
          </cell>
          <cell r="R805">
            <v>13221.57</v>
          </cell>
          <cell r="S805" t="str">
            <v>แขวงเชียงใหม่</v>
          </cell>
          <cell r="T805" t="str">
            <v>ผบE312</v>
          </cell>
          <cell r="U805">
            <v>2566</v>
          </cell>
          <cell r="V805" t="str">
            <v>ผบE2103</v>
          </cell>
          <cell r="W805">
            <v>2566</v>
          </cell>
          <cell r="X805">
            <v>18</v>
          </cell>
          <cell r="Y805">
            <v>4</v>
          </cell>
          <cell r="Z805">
            <v>2566</v>
          </cell>
          <cell r="BB805" t="str">
            <v>มีคำสั่งสืบทรัพย์ วันที่ 7/9/2566 // สืบแล้วรายงานผลวันที่ 8/12/2566//คำสั่งสืบทรัพย์ครั้งที่ 2 (2/4/2568)</v>
          </cell>
          <cell r="BC805">
            <v>600</v>
          </cell>
          <cell r="BD805">
            <v>12</v>
          </cell>
          <cell r="BE805">
            <v>7</v>
          </cell>
          <cell r="BF805">
            <v>2567</v>
          </cell>
          <cell r="BG805">
            <v>0</v>
          </cell>
          <cell r="BH805" t="str">
            <v>-</v>
          </cell>
          <cell r="BI805" t="str">
            <v>-</v>
          </cell>
          <cell r="BJ805" t="str">
            <v>-</v>
          </cell>
          <cell r="BK805">
            <v>0</v>
          </cell>
          <cell r="BL805">
            <v>800</v>
          </cell>
          <cell r="BM805">
            <v>0</v>
          </cell>
          <cell r="BN805" t="str">
            <v/>
          </cell>
          <cell r="BO805" t="str">
            <v/>
          </cell>
          <cell r="BP805" t="str">
            <v/>
          </cell>
          <cell r="BQ805" t="str">
            <v>-</v>
          </cell>
          <cell r="BR805" t="str">
            <v>-</v>
          </cell>
          <cell r="BS805" t="str">
            <v>-</v>
          </cell>
          <cell r="BT805" t="str">
            <v>นางพนิตพิชา แสวงภักดี</v>
          </cell>
          <cell r="BU805">
            <v>883165010611</v>
          </cell>
          <cell r="BV805" t="str">
            <v>1.นางพนิตพิชา  แสวงภักดี
2.นางสาวกุมารี   สะติรัน</v>
          </cell>
          <cell r="BW805" t="str">
            <v xml:space="preserve">จำเลยที่ 1
จำเลยที่ 2
</v>
          </cell>
          <cell r="BX805" t="str">
            <v>3-9004-00179-15-2
3-9099-00793-14-1</v>
          </cell>
          <cell r="BY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5" t="str">
            <v>ไม่พบทรัพย์</v>
          </cell>
          <cell r="CB805">
            <v>2</v>
          </cell>
        </row>
        <row r="806">
          <cell r="B806">
            <v>2278</v>
          </cell>
          <cell r="C806">
            <v>801</v>
          </cell>
          <cell r="D806">
            <v>18</v>
          </cell>
          <cell r="E806">
            <v>9</v>
          </cell>
          <cell r="F806">
            <v>2566</v>
          </cell>
          <cell r="G806">
            <v>800085971854</v>
          </cell>
          <cell r="H806" t="str">
            <v>นาย</v>
          </cell>
          <cell r="I806" t="str">
            <v>สมัย</v>
          </cell>
          <cell r="J806" t="str">
            <v>จริยา</v>
          </cell>
          <cell r="K806" t="str">
            <v>3 5207 00229 88 4</v>
          </cell>
          <cell r="L806" t="str">
            <v>เซ็นทรัล แอร์พอร์ต พลาซ่า เชียงใหม่</v>
          </cell>
          <cell r="M806" t="str">
            <v>เชียงใหม่ 1</v>
          </cell>
          <cell r="N806">
            <v>8</v>
          </cell>
          <cell r="O806" t="str">
            <v>สินเชื่อธนาคารประชาชน</v>
          </cell>
          <cell r="P806" t="str">
            <v>1.บุคคลค้ำประกัน</v>
          </cell>
          <cell r="Q806">
            <v>70656</v>
          </cell>
          <cell r="R806">
            <v>22335.599999999999</v>
          </cell>
          <cell r="S806" t="str">
            <v>แขวงเชียงใหม่</v>
          </cell>
          <cell r="T806" t="str">
            <v>ผบ.892</v>
          </cell>
          <cell r="U806">
            <v>2565</v>
          </cell>
          <cell r="V806" t="str">
            <v>ผบ.1386</v>
          </cell>
          <cell r="W806">
            <v>2565</v>
          </cell>
          <cell r="AA806">
            <v>29</v>
          </cell>
          <cell r="AB806">
            <v>8</v>
          </cell>
          <cell r="AC806">
            <v>2565</v>
          </cell>
          <cell r="BB806" t="str">
            <v>ลงผลสืบครั้งที่ 1 13/3/2567 อยู่ระหว่างรอคัดภาพลักษณ์เพื่อรายงาน//รายงานผลสืบครั้งที่1 10/4/2567//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นายสมัย จริยา</v>
          </cell>
          <cell r="BU806">
            <v>0</v>
          </cell>
          <cell r="BV806" t="str">
            <v xml:space="preserve">1.นายสมัย  จริยา
2.นายพิษณุ  สีโวย
3.นางสาวนิศาชล  ช่างสัก
4.นายเกียรติศักดิ์  ศรีดวงชื่น
5.นางสาวพิมพ์  ลุงจอ
</v>
          </cell>
          <cell r="BW806" t="str">
            <v>จำเลยที่ 1
จำเลยที่ 2
คู่สมรสจำเลยที่ 2
จำเลยที่ 3
คู่สมรสจำเลยที่ 3</v>
          </cell>
          <cell r="BX806" t="str">
            <v>3 5207 00229 88 4
1 5207 00063 62 9
1 5299 00727 17 1
1 5051 00003 47 6
0 5005 89001 14 6</v>
          </cell>
          <cell r="BY806"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6" t="str">
            <v>พบทรัพย์</v>
          </cell>
          <cell r="CB806">
            <v>5</v>
          </cell>
        </row>
        <row r="807">
          <cell r="B807">
            <v>2279</v>
          </cell>
          <cell r="C807">
            <v>802</v>
          </cell>
          <cell r="D807">
            <v>27</v>
          </cell>
          <cell r="E807">
            <v>9</v>
          </cell>
          <cell r="F807">
            <v>2566</v>
          </cell>
          <cell r="G807">
            <v>800075831241</v>
          </cell>
          <cell r="H807" t="str">
            <v>นาย</v>
          </cell>
          <cell r="I807" t="str">
            <v>ณัธชัย</v>
          </cell>
          <cell r="J807" t="str">
            <v>พฤฒิพาณิชย์</v>
          </cell>
          <cell r="K807">
            <v>3570500578745</v>
          </cell>
          <cell r="L807" t="str">
            <v>ประตูช้างเผือก</v>
          </cell>
          <cell r="M807" t="str">
            <v>เชียงใหม่ 1</v>
          </cell>
          <cell r="N807">
            <v>8</v>
          </cell>
          <cell r="O807" t="str">
            <v>สินเชื่อไทรทอง</v>
          </cell>
          <cell r="P807" t="str">
            <v>2.หลักทรัพย์ค้ำประกัน</v>
          </cell>
          <cell r="Q807">
            <v>2076695.32</v>
          </cell>
          <cell r="R807">
            <v>342813.57</v>
          </cell>
          <cell r="S807" t="str">
            <v>จังหวัดเชียงใหม่</v>
          </cell>
          <cell r="T807" t="str">
            <v>ผบE329</v>
          </cell>
          <cell r="U807">
            <v>2566</v>
          </cell>
          <cell r="V807" t="str">
            <v>ผบE1543</v>
          </cell>
          <cell r="W807">
            <v>2566</v>
          </cell>
          <cell r="AA807">
            <v>28</v>
          </cell>
          <cell r="AB807">
            <v>8</v>
          </cell>
          <cell r="AC807">
            <v>2566</v>
          </cell>
          <cell r="BB807" t="str">
            <v>ลงผลสืบ 9/3/2567 อยู่ระหว่างรอคัดภาพลักษณ์เพื่อรายงาน//แก้คัดภาพลักษณ์1/4/2567//รายงานผลสืบทรัพย์ 11/9/2567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นายณัธชัย พฤฒิพาณิชย์</v>
          </cell>
          <cell r="BU807">
            <v>0</v>
          </cell>
          <cell r="BV807" t="str">
            <v>1.นายณัธชัย  พฤฒิพาณิชย์
2.นางรัศมีเดือน  สรงประภา</v>
          </cell>
          <cell r="BW807" t="str">
            <v>จำเลยที่ 1
จำเลยที่ 2</v>
          </cell>
          <cell r="BX807" t="str">
            <v>3 5705 00578 74 5
3 5014 00077 23 1</v>
          </cell>
          <cell r="BY80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7" t="str">
            <v>พบทรัพย์</v>
          </cell>
          <cell r="CC807" t="str">
            <v>ปฏิยุทธ์</v>
          </cell>
        </row>
        <row r="808">
          <cell r="B808">
            <v>2280</v>
          </cell>
          <cell r="C808">
            <v>803</v>
          </cell>
          <cell r="D808">
            <v>29</v>
          </cell>
          <cell r="E808">
            <v>9</v>
          </cell>
          <cell r="F808">
            <v>2566</v>
          </cell>
          <cell r="G808">
            <v>800026889371</v>
          </cell>
          <cell r="H808" t="str">
            <v>นาย</v>
          </cell>
          <cell r="I808" t="str">
            <v>สรเดช</v>
          </cell>
          <cell r="J808" t="str">
            <v>จันทร์เที่ยง</v>
          </cell>
          <cell r="K808">
            <v>3501400617979</v>
          </cell>
          <cell r="L808" t="str">
            <v>ช้างคลาน</v>
          </cell>
          <cell r="M808" t="str">
            <v>เชียงใหม่ 1</v>
          </cell>
          <cell r="N808">
            <v>8</v>
          </cell>
          <cell r="O808" t="str">
            <v>สินเชื่อธนาคารประชาชน</v>
          </cell>
          <cell r="P808" t="str">
            <v>1.บุคคลค้ำประกัน</v>
          </cell>
          <cell r="Q808">
            <v>63595</v>
          </cell>
          <cell r="R808">
            <v>12645.52</v>
          </cell>
          <cell r="S808" t="str">
            <v>แขวงเชียงใหม่</v>
          </cell>
          <cell r="T808" t="str">
            <v>ผบ.4821</v>
          </cell>
          <cell r="U808">
            <v>2562</v>
          </cell>
          <cell r="V808" t="str">
            <v>ผบ.4473</v>
          </cell>
          <cell r="W808">
            <v>2562</v>
          </cell>
          <cell r="AA808">
            <v>8</v>
          </cell>
          <cell r="AB808">
            <v>6</v>
          </cell>
          <cell r="AC808">
            <v>2562</v>
          </cell>
          <cell r="BB808" t="str">
            <v>รายงานสืบ 25/3/2567</v>
          </cell>
          <cell r="BC808">
            <v>1200</v>
          </cell>
          <cell r="BD808">
            <v>23</v>
          </cell>
          <cell r="BE808">
            <v>5</v>
          </cell>
          <cell r="BF808">
            <v>2568</v>
          </cell>
          <cell r="BG808">
            <v>0</v>
          </cell>
          <cell r="BH808" t="str">
            <v>-</v>
          </cell>
          <cell r="BI808" t="str">
            <v>-</v>
          </cell>
          <cell r="BJ808" t="str">
            <v>-</v>
          </cell>
          <cell r="BK808">
            <v>0</v>
          </cell>
          <cell r="BL808">
            <v>1575</v>
          </cell>
          <cell r="BM808">
            <v>0</v>
          </cell>
          <cell r="BN808" t="str">
            <v/>
          </cell>
          <cell r="BO808" t="str">
            <v/>
          </cell>
          <cell r="BP808" t="str">
            <v/>
          </cell>
          <cell r="BQ808" t="str">
            <v>-</v>
          </cell>
          <cell r="BR808" t="str">
            <v>-</v>
          </cell>
          <cell r="BS808" t="str">
            <v>-</v>
          </cell>
          <cell r="BT808" t="str">
            <v>นายสรเดช จันทร์เที่ยง</v>
          </cell>
          <cell r="BU808">
            <v>883161010266</v>
          </cell>
          <cell r="BV808" t="str">
            <v>1.นายสรเดช  จันทร์เที่ยง
2.นางสาวนงลักษณ์  จันทร์เที่ยง
3.นายชัยยศ  สัมฤทธิ์สกุล
4.นางสาวอังศุธร  มั่งคั่ง</v>
          </cell>
          <cell r="BW808" t="str">
            <v>จำเลยที่ 1
คู่สมรสจำเลยที่ 1
จำเลยที่ 2
คู่สมรสจำเลยที่ 2</v>
          </cell>
          <cell r="BX808" t="str">
            <v>3 5014 00617 97 9
3 5101 00954 03 1
3 5019 00059 73 8
3 2001 00042 05 1</v>
          </cell>
          <cell r="BY808"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8" t="str">
            <v>พบทรัพย์</v>
          </cell>
        </row>
        <row r="809">
          <cell r="B809">
            <v>2281</v>
          </cell>
          <cell r="C809">
            <v>804</v>
          </cell>
          <cell r="D809">
            <v>11</v>
          </cell>
          <cell r="E809">
            <v>10</v>
          </cell>
          <cell r="F809">
            <v>2566</v>
          </cell>
          <cell r="G809">
            <v>800115411665</v>
          </cell>
          <cell r="H809" t="str">
            <v>นางสาว</v>
          </cell>
          <cell r="I809" t="str">
            <v>ภัททิรา</v>
          </cell>
          <cell r="J809" t="str">
            <v>สุขเจริญ</v>
          </cell>
          <cell r="K809" t="str">
            <v>3 5019 00233 31 2</v>
          </cell>
          <cell r="L809" t="str">
            <v>หนองหอย</v>
          </cell>
          <cell r="M809" t="str">
            <v>เชียงใหม่ 1</v>
          </cell>
          <cell r="N809">
            <v>8</v>
          </cell>
          <cell r="O809" t="str">
            <v>สินเชื่อธนาคารประชาชน</v>
          </cell>
          <cell r="P809" t="str">
            <v>1.บุคคลค้ำประกัน</v>
          </cell>
          <cell r="Q809">
            <v>50601</v>
          </cell>
          <cell r="R809">
            <v>11087.77</v>
          </cell>
          <cell r="S809" t="str">
            <v>แขวงเชียงใหม่</v>
          </cell>
          <cell r="T809" t="str">
            <v>ผบE2726</v>
          </cell>
          <cell r="U809">
            <v>2566</v>
          </cell>
          <cell r="V809" t="str">
            <v>ผบE5670</v>
          </cell>
          <cell r="W809">
            <v>2566</v>
          </cell>
          <cell r="X809">
            <v>10</v>
          </cell>
          <cell r="Y809">
            <v>7</v>
          </cell>
          <cell r="Z809">
            <v>2566</v>
          </cell>
          <cell r="BB809" t="str">
            <v>สืบทรัพย์ 25/03/67//ลงผล3/4/67//</v>
          </cell>
          <cell r="BC809">
            <v>1500</v>
          </cell>
          <cell r="BD809">
            <v>12</v>
          </cell>
          <cell r="BE809">
            <v>7</v>
          </cell>
          <cell r="BF809">
            <v>2567</v>
          </cell>
          <cell r="BG809">
            <v>0</v>
          </cell>
          <cell r="BH809" t="str">
            <v>-</v>
          </cell>
          <cell r="BI809" t="str">
            <v>-</v>
          </cell>
          <cell r="BJ809" t="str">
            <v>-</v>
          </cell>
          <cell r="BK809">
            <v>0</v>
          </cell>
          <cell r="BL809">
            <v>1490</v>
          </cell>
          <cell r="BM809">
            <v>0</v>
          </cell>
          <cell r="BN809" t="str">
            <v/>
          </cell>
          <cell r="BO809" t="str">
            <v/>
          </cell>
          <cell r="BP809" t="str">
            <v/>
          </cell>
          <cell r="BQ809" t="str">
            <v>-</v>
          </cell>
          <cell r="BR809" t="str">
            <v>-</v>
          </cell>
          <cell r="BS809" t="str">
            <v>-</v>
          </cell>
          <cell r="BT809" t="str">
            <v>นางสาวภัททิรา สุขเจริญ</v>
          </cell>
          <cell r="BU809">
            <v>883166010004</v>
          </cell>
          <cell r="BV809"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9" t="str">
            <v>จำเลยที่ 1
จำเลยที่ 2
คู่สมรสจำเลยที่ 2
จำเลยที่ 3
คู่สมรสจำเลยที่ 3</v>
          </cell>
          <cell r="BX809" t="str">
            <v xml:space="preserve">3-5019-00233-31-2
3-5101-00435-97-1
3-5007-00597-17-4
3-5711-00066-74-8
3-4508-00106-93-9
</v>
          </cell>
          <cell r="BY809"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9" t="str">
            <v>พบ</v>
          </cell>
          <cell r="CB809">
            <v>5</v>
          </cell>
        </row>
        <row r="810">
          <cell r="B810">
            <v>2282</v>
          </cell>
          <cell r="C810">
            <v>805</v>
          </cell>
          <cell r="D810">
            <v>18</v>
          </cell>
          <cell r="E810">
            <v>10</v>
          </cell>
          <cell r="F810">
            <v>2566</v>
          </cell>
          <cell r="G810">
            <v>800083099831</v>
          </cell>
          <cell r="H810" t="str">
            <v>นางสาว</v>
          </cell>
          <cell r="I810" t="str">
            <v>ประทุมพร</v>
          </cell>
          <cell r="J810" t="str">
            <v>กายาสา</v>
          </cell>
          <cell r="K810">
            <v>1571200074029</v>
          </cell>
          <cell r="L810" t="str">
            <v>หนองหอย</v>
          </cell>
          <cell r="M810" t="str">
            <v>เชียงใหม่ 1</v>
          </cell>
          <cell r="N810">
            <v>8</v>
          </cell>
          <cell r="O810" t="str">
            <v>สินเชื่อธนาคารประชาชน</v>
          </cell>
          <cell r="P810" t="str">
            <v>1.บุคคลค้ำประกัน</v>
          </cell>
          <cell r="Q810">
            <v>35368.519999999997</v>
          </cell>
          <cell r="R810">
            <v>5513.95</v>
          </cell>
          <cell r="S810" t="str">
            <v>แขวงเชียงใหม่</v>
          </cell>
          <cell r="T810" t="str">
            <v>ผบ.6468</v>
          </cell>
          <cell r="U810">
            <v>2563</v>
          </cell>
          <cell r="V810" t="str">
            <v>ผบ.152</v>
          </cell>
          <cell r="W810">
            <v>2565</v>
          </cell>
          <cell r="AA810">
            <v>14</v>
          </cell>
          <cell r="AB810">
            <v>2</v>
          </cell>
          <cell r="AC810">
            <v>2565</v>
          </cell>
          <cell r="BB810" t="str">
            <v>คำสั่งสืบทรัพย์ครั้งที่ 2 (2/4/2568)</v>
          </cell>
          <cell r="BC810">
            <v>900</v>
          </cell>
          <cell r="BD810">
            <v>23</v>
          </cell>
          <cell r="BE810">
            <v>7</v>
          </cell>
          <cell r="BF810">
            <v>2567</v>
          </cell>
          <cell r="BG810">
            <v>0</v>
          </cell>
          <cell r="BH810" t="str">
            <v>-</v>
          </cell>
          <cell r="BI810" t="str">
            <v>-</v>
          </cell>
          <cell r="BJ810" t="str">
            <v>-</v>
          </cell>
          <cell r="BK810">
            <v>0</v>
          </cell>
          <cell r="BL810">
            <v>1310</v>
          </cell>
          <cell r="BM810">
            <v>0</v>
          </cell>
          <cell r="BN810" t="str">
            <v/>
          </cell>
          <cell r="BO810" t="str">
            <v/>
          </cell>
          <cell r="BP810" t="str">
            <v/>
          </cell>
          <cell r="BQ810" t="str">
            <v>-</v>
          </cell>
          <cell r="BR810" t="str">
            <v>-</v>
          </cell>
          <cell r="BS810" t="str">
            <v>-</v>
          </cell>
          <cell r="BT810" t="str">
            <v>นางสาวประทุมพร กายาสา</v>
          </cell>
          <cell r="BU810">
            <v>883163010409</v>
          </cell>
          <cell r="BV810" t="str">
            <v>1.นางสาวประทุมพร  กายาสา
2.นางสาวสร้อยทิพย์  ศิริปัน
3.นายสุรชาติ  จำปา</v>
          </cell>
          <cell r="BW810" t="str">
            <v>จำเลยที่ 1
จำเลยที่ 2
จำเลยที่ 3</v>
          </cell>
          <cell r="BX810" t="str">
            <v>1 5712 00074 02 9
3 5006 00059 44 8
1 8399 00254 18 1</v>
          </cell>
          <cell r="BY810"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10" t="str">
            <v>ไม่พบทรัพย์</v>
          </cell>
        </row>
        <row r="811">
          <cell r="B811">
            <v>2283</v>
          </cell>
          <cell r="C811">
            <v>806</v>
          </cell>
          <cell r="D811">
            <v>18</v>
          </cell>
          <cell r="E811">
            <v>10</v>
          </cell>
          <cell r="F811">
            <v>2566</v>
          </cell>
          <cell r="G811">
            <v>800082212112</v>
          </cell>
          <cell r="H811" t="str">
            <v>นาย</v>
          </cell>
          <cell r="I811" t="str">
            <v>วชิรธัน</v>
          </cell>
          <cell r="J811" t="str">
            <v>ธรรมธิ</v>
          </cell>
          <cell r="K811">
            <v>1500700075287</v>
          </cell>
          <cell r="L811" t="str">
            <v>นิมมานเหมินทร์</v>
          </cell>
          <cell r="M811" t="str">
            <v>เชียงใหม่ 1</v>
          </cell>
          <cell r="N811">
            <v>8</v>
          </cell>
          <cell r="O811" t="str">
            <v>สินเชื่อธนาคารประชาชน</v>
          </cell>
          <cell r="P811" t="str">
            <v>1.บุคคลค้ำประกัน</v>
          </cell>
          <cell r="Q811">
            <v>46454.69</v>
          </cell>
          <cell r="R811">
            <v>17051.2</v>
          </cell>
          <cell r="S811" t="str">
            <v>แขวงเชียงใหม่</v>
          </cell>
          <cell r="T811" t="str">
            <v>ผบE3549</v>
          </cell>
          <cell r="U811">
            <v>2566</v>
          </cell>
          <cell r="V811" t="str">
            <v>ผบE6426</v>
          </cell>
          <cell r="W811">
            <v>2566</v>
          </cell>
          <cell r="AA811">
            <v>7</v>
          </cell>
          <cell r="AB811">
            <v>8</v>
          </cell>
          <cell r="AC811">
            <v>2566</v>
          </cell>
          <cell r="BB811" t="str">
            <v>ลงผลสืบ 9/3/2567 อยู่ระหว่างรอคัดภาพลักษณ์เพื่อรายงาน//ลงผลคัดภาพลักษณ์ 1/4/2567 // รายงานสืบ 2/4/2567</v>
          </cell>
          <cell r="BC811">
            <v>900</v>
          </cell>
          <cell r="BD811">
            <v>23</v>
          </cell>
          <cell r="BE811">
            <v>7</v>
          </cell>
          <cell r="BF811">
            <v>2567</v>
          </cell>
          <cell r="BG811">
            <v>0</v>
          </cell>
          <cell r="BH811" t="str">
            <v>-</v>
          </cell>
          <cell r="BI811" t="str">
            <v>-</v>
          </cell>
          <cell r="BJ811" t="str">
            <v>-</v>
          </cell>
          <cell r="BK811">
            <v>0</v>
          </cell>
          <cell r="BL811">
            <v>1595</v>
          </cell>
          <cell r="BM811">
            <v>0</v>
          </cell>
          <cell r="BN811">
            <v>19</v>
          </cell>
          <cell r="BO811">
            <v>12</v>
          </cell>
          <cell r="BP811">
            <v>2567</v>
          </cell>
          <cell r="BQ811" t="str">
            <v>-</v>
          </cell>
          <cell r="BR811" t="str">
            <v>-</v>
          </cell>
          <cell r="BS811" t="str">
            <v>-</v>
          </cell>
          <cell r="BT811" t="str">
            <v>นายวชิรธัน ธรรมธิ</v>
          </cell>
          <cell r="BU811">
            <v>883165010419</v>
          </cell>
          <cell r="BV811" t="str">
            <v xml:space="preserve">1.นายวชิรธัน  ธรรมธิ
2.นายทรงวุฒิ  ไทยทรงธรรม
3.นางสาวนันทญา  พรหมมินทร์
</v>
          </cell>
          <cell r="BW811" t="str">
            <v>จำเลยที่ 1
จำเลยที่ 2
จำเลยที่ 3</v>
          </cell>
          <cell r="BX811" t="str">
            <v>1 5007 00075 28 7
1 9499 00064 92 5
1 5099 01288 27 8</v>
          </cell>
          <cell r="BY811"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1" t="str">
            <v>พบทรัพย์</v>
          </cell>
        </row>
        <row r="812">
          <cell r="B812">
            <v>2284</v>
          </cell>
          <cell r="C812">
            <v>807</v>
          </cell>
          <cell r="D812">
            <v>18</v>
          </cell>
          <cell r="E812">
            <v>10</v>
          </cell>
          <cell r="F812">
            <v>2566</v>
          </cell>
          <cell r="G812">
            <v>800075626161</v>
          </cell>
          <cell r="H812" t="str">
            <v>นาย</v>
          </cell>
          <cell r="I812" t="str">
            <v>ชัยทัต</v>
          </cell>
          <cell r="J812" t="str">
            <v>คันทะสาร</v>
          </cell>
          <cell r="K812">
            <v>1550900071455</v>
          </cell>
          <cell r="L812" t="str">
            <v>ถนนทิพย์เนตร</v>
          </cell>
          <cell r="M812" t="str">
            <v>เชียงใหม่ 1</v>
          </cell>
          <cell r="O812" t="str">
            <v>ธนาคารประชาชน</v>
          </cell>
          <cell r="P812" t="str">
            <v>1.บุคคลค้ำประกัน</v>
          </cell>
          <cell r="S812" t="str">
            <v>จังหวัดน่าน สาขาปัว</v>
          </cell>
          <cell r="T812" t="str">
            <v>ผบ.1120</v>
          </cell>
          <cell r="U812">
            <v>2562</v>
          </cell>
          <cell r="V812" t="str">
            <v>ผบ1296</v>
          </cell>
          <cell r="W812">
            <v>2562</v>
          </cell>
          <cell r="AA812">
            <v>21</v>
          </cell>
          <cell r="AB812">
            <v>10</v>
          </cell>
          <cell r="AC812">
            <v>2562</v>
          </cell>
          <cell r="BB812" t="str">
            <v>คำสั่งสืบทรัพย์ครั้งที่ 2 (2/4/2568)//รายงานผลสืบ วันที่ 14/5/2568</v>
          </cell>
          <cell r="BC812">
            <v>300</v>
          </cell>
          <cell r="BD812">
            <v>12</v>
          </cell>
          <cell r="BE812">
            <v>7</v>
          </cell>
          <cell r="BF812">
            <v>2567</v>
          </cell>
          <cell r="BG812">
            <v>0</v>
          </cell>
          <cell r="BH812" t="str">
            <v>-</v>
          </cell>
          <cell r="BI812" t="str">
            <v>-</v>
          </cell>
          <cell r="BJ812" t="str">
            <v>-</v>
          </cell>
          <cell r="BK812">
            <v>0</v>
          </cell>
          <cell r="BL812">
            <v>240</v>
          </cell>
          <cell r="BM812">
            <v>0</v>
          </cell>
          <cell r="BN812" t="str">
            <v/>
          </cell>
          <cell r="BO812" t="str">
            <v/>
          </cell>
          <cell r="BP812" t="str">
            <v/>
          </cell>
          <cell r="BQ812" t="str">
            <v>-</v>
          </cell>
          <cell r="BR812" t="str">
            <v>-</v>
          </cell>
          <cell r="BS812" t="str">
            <v>-</v>
          </cell>
          <cell r="BT812" t="str">
            <v>นายชัยทัต คันทะสาร</v>
          </cell>
          <cell r="BU812">
            <v>883162010766</v>
          </cell>
          <cell r="BV812" t="str">
            <v>นายชัยทัต  คันทะสาร</v>
          </cell>
          <cell r="BW812" t="str">
            <v>จำเลย</v>
          </cell>
          <cell r="BX812" t="str">
            <v>1 5509 00071 45 5</v>
          </cell>
          <cell r="BY812" t="str">
            <v>-ไม่พบว่ามีกรรมสิทธิ์ในที่ดิน อเชียงกลาง จ.น่าน</v>
          </cell>
          <cell r="BZ812" t="str">
            <v>ไม่พบทรัพย์</v>
          </cell>
          <cell r="CD812" t="str">
            <v>นายชัยทัต  คันทะสาร</v>
          </cell>
          <cell r="CE812" t="str">
            <v>จำเลย</v>
          </cell>
          <cell r="CF812" t="str">
            <v>1 5509 00071 45 5</v>
          </cell>
          <cell r="CG812" t="str">
            <v>-ไม่พบว่ามีกรรมสิทธิ์ในที่ดิน อ.เมืองเชียงใหม่ จ.น่าน
-ไม่พบว่ามีกรรมสิทธิ์ในที่ดิน อ.เชียงกลาง จ.น่าน</v>
          </cell>
          <cell r="CH812" t="str">
            <v>ไม่พบทรัพย์</v>
          </cell>
          <cell r="CJ812">
            <v>1</v>
          </cell>
          <cell r="CK812" t="str">
            <v>นุสบา</v>
          </cell>
          <cell r="CL812">
            <v>244126</v>
          </cell>
        </row>
        <row r="813">
          <cell r="B813">
            <v>2285</v>
          </cell>
          <cell r="C813">
            <v>808</v>
          </cell>
          <cell r="D813">
            <v>18</v>
          </cell>
          <cell r="E813">
            <v>10</v>
          </cell>
          <cell r="F813">
            <v>2566</v>
          </cell>
          <cell r="G813">
            <v>800073956339</v>
          </cell>
          <cell r="H813" t="str">
            <v>นาง</v>
          </cell>
          <cell r="I813" t="str">
            <v>รุ่งนภา</v>
          </cell>
          <cell r="J813" t="str">
            <v>สุขลำภู</v>
          </cell>
          <cell r="K813">
            <v>5529990000782</v>
          </cell>
          <cell r="L813" t="str">
            <v>ถนนทิพย์เนตร</v>
          </cell>
          <cell r="M813" t="str">
            <v>เชียงใหม่ 1</v>
          </cell>
          <cell r="N813">
            <v>8</v>
          </cell>
          <cell r="O813" t="str">
            <v>สินเชื่อธนาคารประชาชน</v>
          </cell>
          <cell r="P813" t="str">
            <v>4.ไม่มีหลักประกัน</v>
          </cell>
          <cell r="Q813">
            <v>113145.36</v>
          </cell>
          <cell r="R813">
            <v>23401.200000000001</v>
          </cell>
          <cell r="S813" t="str">
            <v>แขวงลำปาง</v>
          </cell>
          <cell r="T813" t="str">
            <v>ผบE1843</v>
          </cell>
          <cell r="U813">
            <v>2563</v>
          </cell>
          <cell r="V813" t="str">
            <v>ผบE1589</v>
          </cell>
          <cell r="W813">
            <v>2563</v>
          </cell>
          <cell r="AA813">
            <v>20</v>
          </cell>
          <cell r="AB813">
            <v>10</v>
          </cell>
          <cell r="AC813">
            <v>2563</v>
          </cell>
          <cell r="BB813" t="str">
            <v>คำสั่งสืบทรัพย์ครั้งที่ 2 (2/4/2568)//รายงานผลสืบ วันที่ 14/5/2568</v>
          </cell>
          <cell r="BC813">
            <v>900</v>
          </cell>
          <cell r="BD813">
            <v>12</v>
          </cell>
          <cell r="BE813">
            <v>7</v>
          </cell>
          <cell r="BF813">
            <v>2567</v>
          </cell>
          <cell r="BG813">
            <v>0</v>
          </cell>
          <cell r="BH813" t="str">
            <v>-</v>
          </cell>
          <cell r="BI813" t="str">
            <v>-</v>
          </cell>
          <cell r="BJ813" t="str">
            <v>-</v>
          </cell>
          <cell r="BK813">
            <v>0</v>
          </cell>
          <cell r="BL813">
            <v>1335</v>
          </cell>
          <cell r="BM813">
            <v>0</v>
          </cell>
          <cell r="BN813" t="str">
            <v/>
          </cell>
          <cell r="BO813" t="str">
            <v/>
          </cell>
          <cell r="BP813" t="str">
            <v/>
          </cell>
          <cell r="BQ813" t="str">
            <v>-</v>
          </cell>
          <cell r="BR813" t="str">
            <v>-</v>
          </cell>
          <cell r="BS813" t="str">
            <v>-</v>
          </cell>
          <cell r="BT813" t="str">
            <v>นางรุ่งนภา สุขลำภู</v>
          </cell>
          <cell r="BU813">
            <v>883163011148</v>
          </cell>
          <cell r="BV813" t="str">
            <v>นางรุ่งนภา  สุขลำภู</v>
          </cell>
          <cell r="BW813" t="str">
            <v>จำเลย</v>
          </cell>
          <cell r="BX813" t="str">
            <v>5 5299 90000 78 2</v>
          </cell>
          <cell r="BY813" t="str">
            <v>-ไม่พบว่ามีกรรมสิทธิ์ในที่ดิน อ.เมืองเชียงใหม่ จ.เชียงใหม่
-ไม่พบว่ามีกรรมสิทธิ์ในที่ดิน อ.เมืองลำปาง จ.ลำปาง</v>
          </cell>
          <cell r="BZ813" t="str">
            <v>ไม่พบทรัพย์</v>
          </cell>
          <cell r="CD813" t="str">
            <v>นางรุ่งนภา  สุขลำภู</v>
          </cell>
          <cell r="CE813" t="str">
            <v>จำเลย</v>
          </cell>
          <cell r="CF813" t="str">
            <v>5 5299 90000 78 2</v>
          </cell>
          <cell r="CG813" t="str">
            <v>-ไม่พบว่ามีกรรมสิทธิ์ในที่ดิน อ.เมืองเชียงใหม่ จ.เชียงใหม่
-ไม่พบว่ามีกรรมสิทธิ์ในที่ดิน อ.เมืองลำปาง จ.ลำปาง</v>
          </cell>
          <cell r="CH813" t="str">
            <v>ไม่พบทรัพย์</v>
          </cell>
          <cell r="CJ813">
            <v>1</v>
          </cell>
          <cell r="CK813" t="str">
            <v>นุสบา</v>
          </cell>
          <cell r="CL813">
            <v>244126</v>
          </cell>
        </row>
        <row r="814">
          <cell r="B814">
            <v>2286</v>
          </cell>
          <cell r="C814">
            <v>809</v>
          </cell>
          <cell r="D814">
            <v>18</v>
          </cell>
          <cell r="E814">
            <v>10</v>
          </cell>
          <cell r="F814">
            <v>2566</v>
          </cell>
          <cell r="G814">
            <v>800071884574</v>
          </cell>
          <cell r="H814" t="str">
            <v>นางสาว</v>
          </cell>
          <cell r="I814" t="str">
            <v>เกศษิณี</v>
          </cell>
          <cell r="J814" t="str">
            <v>สงวนศิลป์</v>
          </cell>
          <cell r="K814">
            <v>1500700072598</v>
          </cell>
          <cell r="L814" t="str">
            <v>เซ็นทรัล เฟสติวัล เชียงใหม่</v>
          </cell>
          <cell r="M814" t="str">
            <v>เชียงใหม่ 1</v>
          </cell>
          <cell r="N814">
            <v>8</v>
          </cell>
          <cell r="O814" t="str">
            <v>สินเชื่อธนาคารประชาชน</v>
          </cell>
          <cell r="P814" t="str">
            <v>1.บุคคลค้ำประกัน</v>
          </cell>
          <cell r="Q814">
            <v>137438</v>
          </cell>
          <cell r="R814">
            <v>71867.94</v>
          </cell>
          <cell r="S814" t="str">
            <v>แขวงเชียงใหม่</v>
          </cell>
          <cell r="T814" t="str">
            <v>ผบE310</v>
          </cell>
          <cell r="U814">
            <v>2566</v>
          </cell>
          <cell r="V814" t="str">
            <v>ผบE2102</v>
          </cell>
          <cell r="W814">
            <v>2566</v>
          </cell>
          <cell r="X814">
            <v>18</v>
          </cell>
          <cell r="Y814">
            <v>4</v>
          </cell>
          <cell r="Z814">
            <v>2566</v>
          </cell>
          <cell r="BB814" t="str">
            <v>สืบทรัพย์ครั้งที่ 2 (คำสั่ง 10/04/2568)</v>
          </cell>
          <cell r="BC814">
            <v>900</v>
          </cell>
          <cell r="BD814">
            <v>12</v>
          </cell>
          <cell r="BE814">
            <v>7</v>
          </cell>
          <cell r="BF814">
            <v>2567</v>
          </cell>
          <cell r="BG814">
            <v>0</v>
          </cell>
          <cell r="BH814" t="str">
            <v>-</v>
          </cell>
          <cell r="BI814" t="str">
            <v>-</v>
          </cell>
          <cell r="BJ814" t="str">
            <v>-</v>
          </cell>
          <cell r="BK814">
            <v>0</v>
          </cell>
          <cell r="BL814">
            <v>795</v>
          </cell>
          <cell r="BM814">
            <v>0</v>
          </cell>
          <cell r="BN814" t="str">
            <v/>
          </cell>
          <cell r="BO814" t="str">
            <v/>
          </cell>
          <cell r="BP814" t="str">
            <v/>
          </cell>
          <cell r="BQ814" t="str">
            <v>-</v>
          </cell>
          <cell r="BR814" t="str">
            <v>-</v>
          </cell>
          <cell r="BS814" t="str">
            <v>-</v>
          </cell>
          <cell r="BT814" t="str">
            <v>นางสาวเกศษิณี สงวนศิลป์</v>
          </cell>
          <cell r="BU814">
            <v>88316501268</v>
          </cell>
          <cell r="BV814" t="str">
            <v>1.นางสาวเกศษิณี  สงวนศิลป์
2.นายดวงคำ  ตาน้อย
3.นายวุฒิภัทร  คงตัน</v>
          </cell>
          <cell r="BW814" t="str">
            <v>จำเลยที่ 1
จำเลยที่ 2
จำเลยที่ 3</v>
          </cell>
          <cell r="BX814" t="str">
            <v>1-5007-00072-59-8
3-5007-00402-32-2
3-5099-00070-92-5</v>
          </cell>
          <cell r="BY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4" t="str">
            <v>ไม่พบทรัพย์</v>
          </cell>
        </row>
        <row r="815">
          <cell r="B815">
            <v>2287</v>
          </cell>
          <cell r="C815">
            <v>810</v>
          </cell>
          <cell r="D815">
            <v>18</v>
          </cell>
          <cell r="E815">
            <v>10</v>
          </cell>
          <cell r="F815">
            <v>2566</v>
          </cell>
          <cell r="G815">
            <v>800074178636</v>
          </cell>
          <cell r="H815" t="str">
            <v>นาง</v>
          </cell>
          <cell r="I815" t="str">
            <v>รุ่งนภา</v>
          </cell>
          <cell r="J815" t="str">
            <v>สุ่มเกิด</v>
          </cell>
          <cell r="K815">
            <v>3640800003445</v>
          </cell>
          <cell r="L815" t="str">
            <v>ช้างม่อย</v>
          </cell>
          <cell r="M815" t="str">
            <v>เชียงใหม่ 1</v>
          </cell>
          <cell r="N815">
            <v>8</v>
          </cell>
          <cell r="O815" t="str">
            <v>สินเชื่อธนาคารประชาชน</v>
          </cell>
          <cell r="P815" t="str">
            <v>1.บุคคลค้ำประกัน</v>
          </cell>
          <cell r="Q815">
            <v>56512</v>
          </cell>
          <cell r="R815">
            <v>23273.279999999999</v>
          </cell>
          <cell r="S815" t="str">
            <v>จังหวัดสวรรคโลก</v>
          </cell>
          <cell r="T815" t="str">
            <v>ผบE258</v>
          </cell>
          <cell r="U815">
            <v>2566</v>
          </cell>
          <cell r="V815" t="str">
            <v>ผบE800</v>
          </cell>
          <cell r="W815">
            <v>2566</v>
          </cell>
          <cell r="X815">
            <v>12</v>
          </cell>
          <cell r="Y815">
            <v>6</v>
          </cell>
          <cell r="Z815">
            <v>2566</v>
          </cell>
          <cell r="BB815" t="str">
            <v>ปิดบัญชีจากการขายหนี้</v>
          </cell>
          <cell r="BC815">
            <v>1800</v>
          </cell>
          <cell r="BD815">
            <v>23</v>
          </cell>
          <cell r="BE815">
            <v>7</v>
          </cell>
          <cell r="BF815">
            <v>2567</v>
          </cell>
          <cell r="BG815">
            <v>0</v>
          </cell>
          <cell r="BH815" t="str">
            <v>-</v>
          </cell>
          <cell r="BI815" t="str">
            <v>-</v>
          </cell>
          <cell r="BJ815" t="str">
            <v>-</v>
          </cell>
          <cell r="BK815">
            <v>0</v>
          </cell>
          <cell r="BL815">
            <v>1250</v>
          </cell>
          <cell r="BM815">
            <v>0</v>
          </cell>
          <cell r="BN815" t="str">
            <v/>
          </cell>
          <cell r="BO815" t="str">
            <v/>
          </cell>
          <cell r="BP815" t="str">
            <v/>
          </cell>
          <cell r="BQ815" t="str">
            <v>-</v>
          </cell>
          <cell r="BR815" t="str">
            <v>-</v>
          </cell>
          <cell r="BS815" t="str">
            <v>-</v>
          </cell>
          <cell r="BT815" t="str">
            <v>นางรุ่งนภา สุ่มเกิด</v>
          </cell>
          <cell r="BU815">
            <v>883165010776</v>
          </cell>
          <cell r="BV815"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5" t="str">
            <v xml:space="preserve">จำเลยที่ 1
คู่สมรสจำเลยที่ 1
จำเลยที่ 2
คู่สมรสจำเลยที่ 2
จำเลยที่ 3
คู่สมรสจำเลยที่ 3
</v>
          </cell>
          <cell r="BX815" t="str">
            <v>3-6408-00003-44-5
3-6408-00159-99-2
1-5805-00009-83-3
3-5805-00079-76-5
3-5805-00079-76-5
1-5805-00053-25-5</v>
          </cell>
          <cell r="BY815"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5" t="str">
            <v>ไม่พบทรัพย์</v>
          </cell>
        </row>
        <row r="816">
          <cell r="B816">
            <v>2288</v>
          </cell>
          <cell r="C816">
            <v>811</v>
          </cell>
          <cell r="D816">
            <v>18</v>
          </cell>
          <cell r="E816">
            <v>10</v>
          </cell>
          <cell r="F816">
            <v>2566</v>
          </cell>
          <cell r="G816">
            <v>800148801429</v>
          </cell>
          <cell r="H816" t="str">
            <v>นาย</v>
          </cell>
          <cell r="I816" t="str">
            <v>ปิติ</v>
          </cell>
          <cell r="J816" t="str">
            <v>พิบูลย์ศักดิ์กุล</v>
          </cell>
          <cell r="K816" t="str">
            <v>3-1017-01342-21-2</v>
          </cell>
          <cell r="L816" t="str">
            <v>เซ็นทรัล แอร์พอร์ต พลาซ่า เชียงใหม่</v>
          </cell>
          <cell r="M816" t="str">
            <v>เชียงใหม่ 1</v>
          </cell>
          <cell r="N816">
            <v>8</v>
          </cell>
          <cell r="O816" t="str">
            <v>สินเชื่อสร้างงานสร้างอาชีพ</v>
          </cell>
          <cell r="Q816">
            <v>100000</v>
          </cell>
          <cell r="R816">
            <v>3104.31</v>
          </cell>
          <cell r="S816" t="str">
            <v>แขวงเชียงใหม่</v>
          </cell>
          <cell r="T816" t="str">
            <v>ผบE3673</v>
          </cell>
          <cell r="U816">
            <v>2566</v>
          </cell>
          <cell r="V816" t="str">
            <v>ผบE6655</v>
          </cell>
          <cell r="W816">
            <v>2566</v>
          </cell>
          <cell r="X816">
            <v>15</v>
          </cell>
          <cell r="Y816">
            <v>8</v>
          </cell>
          <cell r="Z816">
            <v>2566</v>
          </cell>
          <cell r="BB816" t="str">
            <v>สืบทรัพย์รอบที่ 2 (คำสั่ง 10/04/2568)</v>
          </cell>
          <cell r="BC816">
            <v>300</v>
          </cell>
          <cell r="BD816">
            <v>23</v>
          </cell>
          <cell r="BE816">
            <v>7</v>
          </cell>
          <cell r="BF816">
            <v>2567</v>
          </cell>
          <cell r="BG816">
            <v>0</v>
          </cell>
          <cell r="BH816" t="str">
            <v>-</v>
          </cell>
          <cell r="BI816" t="str">
            <v>-</v>
          </cell>
          <cell r="BJ816" t="str">
            <v>-</v>
          </cell>
          <cell r="BK816">
            <v>0</v>
          </cell>
          <cell r="BL816">
            <v>240</v>
          </cell>
          <cell r="BM816">
            <v>0</v>
          </cell>
          <cell r="BN816" t="str">
            <v/>
          </cell>
          <cell r="BO816" t="str">
            <v/>
          </cell>
          <cell r="BP816" t="str">
            <v/>
          </cell>
          <cell r="BQ816" t="str">
            <v>-</v>
          </cell>
          <cell r="BR816" t="str">
            <v>-</v>
          </cell>
          <cell r="BS816" t="str">
            <v>-</v>
          </cell>
          <cell r="BT816" t="str">
            <v>นายปิติ พิบูลย์ศักดิ์กุล</v>
          </cell>
          <cell r="BU816">
            <v>0</v>
          </cell>
          <cell r="BV816" t="str">
            <v>นายปิติ  พิบูลย์ศักดิ์กุล</v>
          </cell>
          <cell r="BW816" t="str">
            <v>จำเลย</v>
          </cell>
          <cell r="BX816" t="str">
            <v>3-1017-01342-21-2</v>
          </cell>
          <cell r="BY816" t="str">
            <v>-ไม่พบว่ามีกรรมสิทธิ์ในที่ดิน อ.สันกำแพง  จ.เชียงใหม่</v>
          </cell>
          <cell r="BZ816" t="str">
            <v>ไม่พบทรัพย์</v>
          </cell>
        </row>
        <row r="817">
          <cell r="B817">
            <v>2289</v>
          </cell>
          <cell r="C817">
            <v>812</v>
          </cell>
          <cell r="D817">
            <v>18</v>
          </cell>
          <cell r="E817">
            <v>10</v>
          </cell>
          <cell r="F817">
            <v>2566</v>
          </cell>
          <cell r="G817">
            <v>800121272861</v>
          </cell>
          <cell r="H817" t="str">
            <v>นาย</v>
          </cell>
          <cell r="I817" t="str">
            <v>โสฬส</v>
          </cell>
          <cell r="J817" t="str">
            <v>พรหมรักษ์</v>
          </cell>
          <cell r="K817">
            <v>3570101567782</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2398.5</v>
          </cell>
          <cell r="S817" t="str">
            <v>แขวงเชียงใหม่</v>
          </cell>
          <cell r="T817" t="str">
            <v>ผบE5355</v>
          </cell>
          <cell r="U817">
            <v>2565</v>
          </cell>
          <cell r="V817" t="str">
            <v>ผบE7490</v>
          </cell>
          <cell r="W817">
            <v>2565</v>
          </cell>
          <cell r="X817">
            <v>25</v>
          </cell>
          <cell r="Y817">
            <v>10</v>
          </cell>
          <cell r="Z817">
            <v>2565</v>
          </cell>
          <cell r="BB817" t="str">
            <v>สืบทรัพย์รอบที่ 2 (คำสั่ง 10/04/2568)</v>
          </cell>
          <cell r="BC817">
            <v>300</v>
          </cell>
          <cell r="BD817">
            <v>23</v>
          </cell>
          <cell r="BE817">
            <v>7</v>
          </cell>
          <cell r="BF817">
            <v>2567</v>
          </cell>
          <cell r="BG817">
            <v>0</v>
          </cell>
          <cell r="BH817" t="str">
            <v>-</v>
          </cell>
          <cell r="BI817" t="str">
            <v>-</v>
          </cell>
          <cell r="BJ817" t="str">
            <v>-</v>
          </cell>
          <cell r="BK817">
            <v>0</v>
          </cell>
          <cell r="BL817">
            <v>415</v>
          </cell>
          <cell r="BM817">
            <v>0</v>
          </cell>
          <cell r="BN817" t="str">
            <v/>
          </cell>
          <cell r="BO817" t="str">
            <v/>
          </cell>
          <cell r="BP817" t="str">
            <v/>
          </cell>
          <cell r="BQ817" t="str">
            <v>-</v>
          </cell>
          <cell r="BR817" t="str">
            <v>-</v>
          </cell>
          <cell r="BS817" t="str">
            <v>-</v>
          </cell>
          <cell r="BT817" t="str">
            <v>นายโสฬส พรหมรักษ์</v>
          </cell>
          <cell r="BU817">
            <v>883165010143</v>
          </cell>
          <cell r="BV817" t="str">
            <v>นายโสฬส  พรหมรักษ์</v>
          </cell>
          <cell r="BW817" t="str">
            <v>จำเลย</v>
          </cell>
          <cell r="BX817" t="str">
            <v>3-5701-01567-78-2</v>
          </cell>
          <cell r="BY817" t="str">
            <v>-ไม่พบว่ามีกรรมสิทธิ์ในที่ดิน อ.ดอยสะเก็ด จ.เชียงใหม่
-ไม่พบว่ามีกรรมสิทธิ์ในที่ดิน อ.ปากเกร็ด  จ.นนทบุรี</v>
          </cell>
          <cell r="BZ817" t="str">
            <v>ไม่พบทรัพย์</v>
          </cell>
        </row>
        <row r="818">
          <cell r="B818">
            <v>2290</v>
          </cell>
          <cell r="C818">
            <v>813</v>
          </cell>
          <cell r="D818">
            <v>18</v>
          </cell>
          <cell r="E818">
            <v>10</v>
          </cell>
          <cell r="F818">
            <v>2566</v>
          </cell>
          <cell r="G818">
            <v>800121417516</v>
          </cell>
          <cell r="H818" t="str">
            <v>นางสาว</v>
          </cell>
          <cell r="I818" t="str">
            <v>อภิญญา</v>
          </cell>
          <cell r="J818" t="str">
            <v>เมืองมูล</v>
          </cell>
          <cell r="K818">
            <v>1529900108870</v>
          </cell>
          <cell r="L818" t="str">
            <v>เซ็นทรัล แอร์พอร์ต พลาซ่า เชียงใหม่</v>
          </cell>
          <cell r="M818" t="str">
            <v>เชียงใหม่ 1</v>
          </cell>
          <cell r="N818">
            <v>8</v>
          </cell>
          <cell r="O818" t="str">
            <v>สินเชื่อเสริมพลังฐานราก (PSA)</v>
          </cell>
          <cell r="P818" t="str">
            <v>4.ไม่มีหลักประกัน</v>
          </cell>
          <cell r="Q818">
            <v>30000</v>
          </cell>
          <cell r="R818">
            <v>2375.36</v>
          </cell>
          <cell r="S818" t="str">
            <v>แขวงลำปาง</v>
          </cell>
          <cell r="T818" t="str">
            <v>ผบE3082</v>
          </cell>
          <cell r="U818">
            <v>2565</v>
          </cell>
          <cell r="V818" t="str">
            <v>ผบE3551</v>
          </cell>
          <cell r="W818">
            <v>2565</v>
          </cell>
          <cell r="X818">
            <v>11</v>
          </cell>
          <cell r="Y818">
            <v>10</v>
          </cell>
          <cell r="Z818">
            <v>2565</v>
          </cell>
          <cell r="BB818" t="str">
            <v>สืบทรัพย์รอบที่ 2 (คำสั่ง 10/04/2568)</v>
          </cell>
          <cell r="BC818">
            <v>300</v>
          </cell>
          <cell r="BD818">
            <v>23</v>
          </cell>
          <cell r="BE818">
            <v>7</v>
          </cell>
          <cell r="BF818">
            <v>2567</v>
          </cell>
          <cell r="BG818">
            <v>0</v>
          </cell>
          <cell r="BH818" t="str">
            <v>-</v>
          </cell>
          <cell r="BI818" t="str">
            <v>-</v>
          </cell>
          <cell r="BJ818" t="str">
            <v>-</v>
          </cell>
          <cell r="BK818">
            <v>0</v>
          </cell>
          <cell r="BL818">
            <v>260</v>
          </cell>
          <cell r="BM818">
            <v>0</v>
          </cell>
          <cell r="BN818" t="str">
            <v/>
          </cell>
          <cell r="BO818" t="str">
            <v/>
          </cell>
          <cell r="BP818" t="str">
            <v/>
          </cell>
          <cell r="BQ818" t="str">
            <v>-</v>
          </cell>
          <cell r="BR818" t="str">
            <v>-</v>
          </cell>
          <cell r="BS818" t="str">
            <v>-</v>
          </cell>
          <cell r="BT818" t="str">
            <v>นางสาวอภิญญา เมืองมูล</v>
          </cell>
          <cell r="BU818">
            <v>883165010152</v>
          </cell>
          <cell r="BV818" t="str">
            <v>นางสาวอภิญญา  เมืองมูล</v>
          </cell>
          <cell r="BW818" t="str">
            <v>จำเลย</v>
          </cell>
          <cell r="BX818" t="str">
            <v>1-5299-00108-87-0</v>
          </cell>
          <cell r="BY818" t="str">
            <v>-ไม่พบว่ามีกรรมสิทธิ์ในที่ดิน อ.ห้างฉัตร  จ.ลำปาง</v>
          </cell>
          <cell r="BZ818" t="str">
            <v>ไม่พบทรัพย์</v>
          </cell>
        </row>
        <row r="819">
          <cell r="B819">
            <v>2291</v>
          </cell>
          <cell r="C819">
            <v>814</v>
          </cell>
          <cell r="D819">
            <v>7</v>
          </cell>
          <cell r="E819">
            <v>9</v>
          </cell>
          <cell r="F819">
            <v>2566</v>
          </cell>
          <cell r="G819">
            <v>800093761768</v>
          </cell>
          <cell r="H819" t="str">
            <v>นาง</v>
          </cell>
          <cell r="I819" t="str">
            <v>บัวผาย</v>
          </cell>
          <cell r="J819" t="str">
            <v>ศรีใจ</v>
          </cell>
          <cell r="K819">
            <v>3500500500568</v>
          </cell>
          <cell r="L819" t="str">
            <v>ดอยสะเก็ด</v>
          </cell>
          <cell r="M819" t="str">
            <v>เชียงใหม่ 2</v>
          </cell>
          <cell r="N819">
            <v>8</v>
          </cell>
          <cell r="O819" t="str">
            <v>สินเชื่อแก้ไขปัญหาหนี้นอกระบบ (PSA)</v>
          </cell>
          <cell r="P819" t="str">
            <v>1.บุคคลค้ำประกัน</v>
          </cell>
          <cell r="Q819">
            <v>31526.86</v>
          </cell>
          <cell r="R819">
            <v>6916.47</v>
          </cell>
          <cell r="S819" t="str">
            <v>แขวงเชียงใหม่</v>
          </cell>
          <cell r="T819" t="str">
            <v>ผบE6238</v>
          </cell>
          <cell r="U819">
            <v>2565</v>
          </cell>
          <cell r="V819" t="str">
            <v>ผบE526</v>
          </cell>
          <cell r="W819">
            <v>2566</v>
          </cell>
          <cell r="AA819">
            <v>30</v>
          </cell>
          <cell r="AB819">
            <v>1</v>
          </cell>
          <cell r="AC819">
            <v>2566</v>
          </cell>
          <cell r="BB819" t="str">
            <v>ลงผลสืบ 9/3/2567 อยู่ระหว่างรอคัดภาพลักษณ์เพื่อรายงาน</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นางบัวผาย ศรีใจ</v>
          </cell>
          <cell r="BU819">
            <v>883265010314</v>
          </cell>
          <cell r="BV819" t="str">
            <v>1.นางบัวผาย  ศรีใจ
2.นายสมชาย  ศรีใจ
3.นายเจนณรงค์  พรหมเทพ</v>
          </cell>
          <cell r="BW819" t="str">
            <v xml:space="preserve">จำเลยที่ 1
คู่สมรสจำเลยที่ 1
จำเลยที่ 2
</v>
          </cell>
          <cell r="BX819" t="str">
            <v>3 5005 00500 56 8
3 5009 00425 06 7
1 5099 00157 70 6</v>
          </cell>
          <cell r="BY819"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9" t="str">
            <v>พบทรัพย์</v>
          </cell>
        </row>
        <row r="820">
          <cell r="B820">
            <v>2292</v>
          </cell>
          <cell r="C820">
            <v>815</v>
          </cell>
          <cell r="D820">
            <v>7</v>
          </cell>
          <cell r="E820">
            <v>9</v>
          </cell>
          <cell r="F820">
            <v>2566</v>
          </cell>
          <cell r="G820">
            <v>800094126813</v>
          </cell>
          <cell r="H820" t="str">
            <v>นางสาว</v>
          </cell>
          <cell r="I820" t="str">
            <v>ธันยชนก</v>
          </cell>
          <cell r="J820" t="str">
            <v>สมควร</v>
          </cell>
          <cell r="K820" t="str">
            <v>1 5601 00015 43 7</v>
          </cell>
          <cell r="L820" t="str">
            <v>ดอยสะเก็ด</v>
          </cell>
          <cell r="M820" t="str">
            <v>เชียงใหม่ 2</v>
          </cell>
          <cell r="N820">
            <v>8</v>
          </cell>
          <cell r="O820" t="str">
            <v>สินเชื่อแก้ไขปัญหาหนี้นอกระบบ PSA ระยะที่ 2</v>
          </cell>
          <cell r="P820" t="str">
            <v>1.บุคคลค้ำประกัน</v>
          </cell>
          <cell r="Q820">
            <v>38333</v>
          </cell>
          <cell r="R820">
            <v>7902.65</v>
          </cell>
          <cell r="S820" t="str">
            <v>แขวงเชียงใหม่</v>
          </cell>
          <cell r="T820" t="str">
            <v>ผบE53</v>
          </cell>
          <cell r="U820">
            <v>2566</v>
          </cell>
          <cell r="V820" t="str">
            <v>ผบE1827</v>
          </cell>
          <cell r="W820">
            <v>2566</v>
          </cell>
          <cell r="X820">
            <v>13</v>
          </cell>
          <cell r="Y820">
            <v>3</v>
          </cell>
          <cell r="Z820">
            <v>2566</v>
          </cell>
          <cell r="BB820" t="str">
            <v>ลงผลสืบ 9/3/2567 อยู่ระหว่างรอคัดภาพลักษณ์เพื่อรายงาน//รายงานผล1/4/2567//</v>
          </cell>
          <cell r="BC820">
            <v>900</v>
          </cell>
          <cell r="BD820">
            <v>19</v>
          </cell>
          <cell r="BE820">
            <v>3</v>
          </cell>
          <cell r="BF820">
            <v>2568</v>
          </cell>
          <cell r="BG820">
            <v>0</v>
          </cell>
          <cell r="BH820" t="str">
            <v>-</v>
          </cell>
          <cell r="BI820" t="str">
            <v>-</v>
          </cell>
          <cell r="BJ820" t="str">
            <v>-</v>
          </cell>
          <cell r="BK820">
            <v>0</v>
          </cell>
          <cell r="BL820">
            <v>950</v>
          </cell>
          <cell r="BM820">
            <v>0</v>
          </cell>
          <cell r="BN820" t="str">
            <v/>
          </cell>
          <cell r="BO820" t="str">
            <v/>
          </cell>
          <cell r="BP820" t="str">
            <v/>
          </cell>
          <cell r="BQ820" t="str">
            <v>-</v>
          </cell>
          <cell r="BR820" t="str">
            <v>-</v>
          </cell>
          <cell r="BS820" t="str">
            <v>-</v>
          </cell>
          <cell r="BT820" t="str">
            <v>นางสาวธันยชนก สมควร</v>
          </cell>
          <cell r="BU820">
            <v>883265010430</v>
          </cell>
          <cell r="BV820" t="str">
            <v>1.นางสาวธันยชนก  สมควร
2.นายวีระยุทธ์  สมบูรณ์
3.นางสาววิไลพร  วรรณเลิศ</v>
          </cell>
          <cell r="BW820" t="str">
            <v>จำเลยที่ 1
คู่สมรสจำเลยที่ 1
จำเลยที่ 2</v>
          </cell>
          <cell r="BX820" t="str">
            <v>1 5601 00015 43 7
3 5014 00171 23 7
3 5014 00171 21 1</v>
          </cell>
          <cell r="BY820"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20" t="str">
            <v>พบทรัพย์</v>
          </cell>
        </row>
        <row r="821">
          <cell r="B821">
            <v>2293</v>
          </cell>
          <cell r="C821">
            <v>816</v>
          </cell>
          <cell r="D821">
            <v>7</v>
          </cell>
          <cell r="E821">
            <v>9</v>
          </cell>
          <cell r="F821">
            <v>2566</v>
          </cell>
          <cell r="G821">
            <v>863053736089</v>
          </cell>
          <cell r="H821" t="str">
            <v>กองทุนหมู่บ้านน้ำแพร่ ม.2ต.ตลาดขวัญ</v>
          </cell>
          <cell r="L821" t="str">
            <v>ดอยสะเก็ด</v>
          </cell>
          <cell r="M821" t="str">
            <v>เชียงใหม่ 2</v>
          </cell>
          <cell r="N821">
            <v>8</v>
          </cell>
          <cell r="O821" t="str">
            <v>สินเชื่อพัฒนาชนบท(แปลงOD)</v>
          </cell>
          <cell r="P821" t="str">
            <v>1.บุคคลค้ำประกัน</v>
          </cell>
          <cell r="Q821">
            <v>3757545.67</v>
          </cell>
          <cell r="R821">
            <v>175162.11</v>
          </cell>
          <cell r="S821" t="str">
            <v>จังหวัดเชียงใหม่</v>
          </cell>
          <cell r="T821" t="str">
            <v>พE226</v>
          </cell>
          <cell r="U821">
            <v>2566</v>
          </cell>
          <cell r="V821" t="str">
            <v>พE430</v>
          </cell>
          <cell r="W821">
            <v>2566</v>
          </cell>
          <cell r="X821">
            <v>24</v>
          </cell>
          <cell r="Y821">
            <v>7</v>
          </cell>
          <cell r="Z821">
            <v>2566</v>
          </cell>
          <cell r="BC821">
            <v>3900</v>
          </cell>
          <cell r="BD821">
            <v>30</v>
          </cell>
          <cell r="BE821">
            <v>5</v>
          </cell>
          <cell r="BF821">
            <v>2568</v>
          </cell>
          <cell r="BG821">
            <v>0</v>
          </cell>
          <cell r="BH821" t="str">
            <v>-</v>
          </cell>
          <cell r="BI821" t="str">
            <v>-</v>
          </cell>
          <cell r="BJ821" t="str">
            <v>-</v>
          </cell>
          <cell r="BK821">
            <v>0</v>
          </cell>
          <cell r="BL821">
            <v>3290</v>
          </cell>
          <cell r="BM821">
            <v>0</v>
          </cell>
          <cell r="BN821" t="str">
            <v/>
          </cell>
          <cell r="BO821" t="str">
            <v/>
          </cell>
          <cell r="BP821" t="str">
            <v/>
          </cell>
          <cell r="BQ821" t="str">
            <v>-</v>
          </cell>
          <cell r="BR821" t="str">
            <v>-</v>
          </cell>
          <cell r="BS821" t="str">
            <v>-</v>
          </cell>
          <cell r="BT821" t="e">
            <v>#REF!</v>
          </cell>
          <cell r="BU821">
            <v>883265010838</v>
          </cell>
          <cell r="BV821"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1"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1" t="str">
            <v xml:space="preserve">3 5005 00423 98 9
3 8416 00208 54 9
3 5099 00003 14 4
3 5005 00423 94 6
3 5005 00438 32 3
1 5405 00005 33 1
3 5005 00424 44 6
3 7098 00153 27 4
5 5005 00004 83 4
3 5005 00424 10 1
3 5208 00033 91 4
1 5099 00212 83 9
3 5005 00423 73 3
</v>
          </cell>
          <cell r="BY821"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1" t="str">
            <v>พบทรัพย์</v>
          </cell>
          <cell r="CB821">
            <v>13</v>
          </cell>
        </row>
        <row r="822">
          <cell r="B822">
            <v>2294</v>
          </cell>
          <cell r="C822">
            <v>817</v>
          </cell>
          <cell r="D822">
            <v>7</v>
          </cell>
          <cell r="E822">
            <v>9</v>
          </cell>
          <cell r="F822">
            <v>2566</v>
          </cell>
          <cell r="G822" t="str">
            <v>800081027107,
800063990819</v>
          </cell>
          <cell r="H822" t="str">
            <v>นางสาว</v>
          </cell>
          <cell r="I822" t="str">
            <v>อัมพร</v>
          </cell>
          <cell r="J822" t="str">
            <v>ชนะเป็ง</v>
          </cell>
          <cell r="K822" t="str">
            <v>3-5011-00034-13-7</v>
          </cell>
          <cell r="L822" t="str">
            <v>พร้าว</v>
          </cell>
          <cell r="M822" t="str">
            <v>เชียงใหม่ 2</v>
          </cell>
          <cell r="N822">
            <v>8</v>
          </cell>
          <cell r="O822" t="str">
            <v>สินเชื่อธนาคารประชาชน</v>
          </cell>
          <cell r="P822" t="str">
            <v>1.บุคคลค้ำประกัน</v>
          </cell>
          <cell r="Q822">
            <v>95779.78</v>
          </cell>
          <cell r="R822">
            <v>33565.78</v>
          </cell>
          <cell r="S822" t="str">
            <v>แขวงเชียงดาว</v>
          </cell>
          <cell r="T822" t="str">
            <v>ผบE464</v>
          </cell>
          <cell r="U822">
            <v>2566</v>
          </cell>
          <cell r="V822" t="str">
            <v>ผบE582</v>
          </cell>
          <cell r="W822">
            <v>2566</v>
          </cell>
          <cell r="AA822">
            <v>4</v>
          </cell>
          <cell r="AB822">
            <v>7</v>
          </cell>
          <cell r="AC822">
            <v>2566</v>
          </cell>
          <cell r="BB822" t="str">
            <v>ลงผลสืบ 9/3/2567 อยู่ระหว่างรอคัดภาพลักษณ์เพื่อรายงาน//รายงานผล 1/4/67//</v>
          </cell>
          <cell r="BC822">
            <v>1500</v>
          </cell>
          <cell r="BD822">
            <v>7</v>
          </cell>
          <cell r="BE822">
            <v>5</v>
          </cell>
          <cell r="BF822">
            <v>2568</v>
          </cell>
          <cell r="BG822">
            <v>0</v>
          </cell>
          <cell r="BH822" t="str">
            <v>-</v>
          </cell>
          <cell r="BI822" t="str">
            <v>-</v>
          </cell>
          <cell r="BJ822" t="str">
            <v>-</v>
          </cell>
          <cell r="BK822">
            <v>0</v>
          </cell>
          <cell r="BL822">
            <v>1380</v>
          </cell>
          <cell r="BM822">
            <v>0</v>
          </cell>
          <cell r="BN822" t="str">
            <v/>
          </cell>
          <cell r="BO822" t="str">
            <v/>
          </cell>
          <cell r="BP822" t="str">
            <v/>
          </cell>
          <cell r="BQ822" t="str">
            <v>-</v>
          </cell>
          <cell r="BR822" t="str">
            <v>-</v>
          </cell>
          <cell r="BS822" t="str">
            <v>-</v>
          </cell>
          <cell r="BT822" t="str">
            <v>นางสาวอัมพร ชนะเป็ง</v>
          </cell>
          <cell r="BU822">
            <v>0</v>
          </cell>
          <cell r="BV822" t="str">
            <v>1.นางสาวอัมพร  ชนะเป็ง
2.นายไพศาล  สมแก้ว
3.นางสาวศิริพร  เมืองใจ
4.นายไชยกาญจน์  อุตะมา
5.นางสาวจตุพร  พุทโธ</v>
          </cell>
          <cell r="BW822" t="str">
            <v>จำเลยที่ 1
จำเลยที่ 2
คู่สมรสจำเลยที่ 2
จำเลยที่ 3
คู่สมรสจำเลยที่ 3</v>
          </cell>
          <cell r="BX822" t="str">
            <v>3 5011 00034 13 7
3 5011 00009 26 4
3 5009 00042 95 8
3 5711 00541 06 3
3 4704 00570 48 4</v>
          </cell>
          <cell r="BY822"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2" t="str">
            <v>พบทรัพย์</v>
          </cell>
        </row>
        <row r="823">
          <cell r="B823">
            <v>2295</v>
          </cell>
          <cell r="C823">
            <v>818</v>
          </cell>
          <cell r="D823">
            <v>7</v>
          </cell>
          <cell r="E823">
            <v>9</v>
          </cell>
          <cell r="F823">
            <v>2566</v>
          </cell>
          <cell r="G823">
            <v>800063990769</v>
          </cell>
          <cell r="H823" t="str">
            <v>นาย</v>
          </cell>
          <cell r="I823" t="str">
            <v>อดุลย์</v>
          </cell>
          <cell r="J823" t="str">
            <v>จุลมณี</v>
          </cell>
          <cell r="K823">
            <v>3501100059024</v>
          </cell>
          <cell r="L823" t="str">
            <v>พร้าว</v>
          </cell>
          <cell r="M823" t="str">
            <v>เชียงใหม่ 2</v>
          </cell>
          <cell r="N823">
            <v>8</v>
          </cell>
          <cell r="O823" t="str">
            <v>สินเชื่อธนาคารประชาชน</v>
          </cell>
          <cell r="P823" t="str">
            <v>1.บุคคลค้ำประกัน</v>
          </cell>
          <cell r="Q823">
            <v>135471.97</v>
          </cell>
          <cell r="R823">
            <v>28320.400000000001</v>
          </cell>
          <cell r="S823" t="str">
            <v>แขวงเชียงดาว</v>
          </cell>
          <cell r="T823" t="str">
            <v>ผบE406</v>
          </cell>
          <cell r="U823">
            <v>2565</v>
          </cell>
          <cell r="V823" t="str">
            <v>ผบE586</v>
          </cell>
          <cell r="W823">
            <v>2565</v>
          </cell>
          <cell r="AA823">
            <v>18</v>
          </cell>
          <cell r="AB823">
            <v>8</v>
          </cell>
          <cell r="AC823">
            <v>2565</v>
          </cell>
          <cell r="BB823" t="str">
            <v>ลงผลสืบ 9/3/2567 อยู่ระหว่างรอคัดภาพลักษณ์เพื่อรายงาน//รายงานผล 1/4/67//</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นายอดุลย์ จุลมณี</v>
          </cell>
          <cell r="BU823">
            <v>883162013092</v>
          </cell>
          <cell r="BV823" t="str">
            <v>1.นายอดุลย์  จุลมณี
2.นายไชยกาญจน์  อุตะมา
3.นางสาวจตุพร  พุทโธ
4.นายไพศาล  สมแก้ว
5.นางสาวศิริพร  เมืองใจ</v>
          </cell>
          <cell r="BW823" t="str">
            <v>จำเลยที่ 1
จำเลยที่ 2
คู่สมรสจำเลยที่ 2
จำเลยที่ 3
คู่สมรสจำเลยที่ 3</v>
          </cell>
          <cell r="BX823" t="str">
            <v>3 5011 00059 02 4
3 5711 00541 06 3
3 4704 00570 48 4
3 5011 00009 26 4
3 5009 00042 95 8</v>
          </cell>
          <cell r="BY82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3" t="str">
            <v>พบทรัพย์</v>
          </cell>
        </row>
        <row r="824">
          <cell r="B824">
            <v>2296</v>
          </cell>
          <cell r="C824">
            <v>819</v>
          </cell>
          <cell r="D824">
            <v>7</v>
          </cell>
          <cell r="E824">
            <v>9</v>
          </cell>
          <cell r="F824">
            <v>2566</v>
          </cell>
          <cell r="G824">
            <v>800047137340</v>
          </cell>
          <cell r="H824" t="str">
            <v>นาย</v>
          </cell>
          <cell r="I824" t="str">
            <v>สิงห์แก้ว</v>
          </cell>
          <cell r="J824" t="str">
            <v>กุยแก้ว</v>
          </cell>
          <cell r="K824">
            <v>5501100019754</v>
          </cell>
          <cell r="L824" t="str">
            <v>พร้าว</v>
          </cell>
          <cell r="M824" t="str">
            <v>เชียงใหม่ 2</v>
          </cell>
          <cell r="N824">
            <v>8</v>
          </cell>
          <cell r="O824" t="str">
            <v>สินเชื่อธนาคารประชาชน</v>
          </cell>
          <cell r="P824" t="str">
            <v>1.บุคคลค้ำประกัน</v>
          </cell>
          <cell r="Q824">
            <v>63393.440000000002</v>
          </cell>
          <cell r="R824">
            <v>28219.200000000001</v>
          </cell>
          <cell r="S824" t="str">
            <v>แขวงเชียงดาว</v>
          </cell>
          <cell r="T824" t="str">
            <v>ผบE463</v>
          </cell>
          <cell r="U824">
            <v>2566</v>
          </cell>
          <cell r="V824" t="str">
            <v>ผบE673</v>
          </cell>
          <cell r="W824">
            <v>2566</v>
          </cell>
          <cell r="X824">
            <v>31</v>
          </cell>
          <cell r="Y824">
            <v>7</v>
          </cell>
          <cell r="Z824">
            <v>2566</v>
          </cell>
          <cell r="BB824" t="str">
            <v>ลงผลสืบ 13/3/2567 อยู่ระหว่างรอคัดภาพลักษณ์เพื่อรายงาน</v>
          </cell>
          <cell r="BC824">
            <v>900</v>
          </cell>
          <cell r="BD824">
            <v>30</v>
          </cell>
          <cell r="BE824">
            <v>5</v>
          </cell>
          <cell r="BF824">
            <v>2568</v>
          </cell>
          <cell r="BG824">
            <v>0</v>
          </cell>
          <cell r="BH824" t="str">
            <v>-</v>
          </cell>
          <cell r="BI824" t="str">
            <v>-</v>
          </cell>
          <cell r="BJ824" t="str">
            <v>-</v>
          </cell>
          <cell r="BK824">
            <v>0</v>
          </cell>
          <cell r="BL824">
            <v>1290</v>
          </cell>
          <cell r="BM824">
            <v>0</v>
          </cell>
          <cell r="BN824" t="str">
            <v/>
          </cell>
          <cell r="BO824" t="str">
            <v/>
          </cell>
          <cell r="BP824" t="str">
            <v/>
          </cell>
          <cell r="BQ824" t="str">
            <v>-</v>
          </cell>
          <cell r="BR824" t="str">
            <v>-</v>
          </cell>
          <cell r="BS824" t="str">
            <v>-</v>
          </cell>
          <cell r="BT824" t="str">
            <v>นายสิงห์แก้ว กุยแก้ว</v>
          </cell>
          <cell r="BU824">
            <v>823859010535</v>
          </cell>
          <cell r="BV824" t="str">
            <v xml:space="preserve">1.นายสิงห์แก้ว  กุยแก้ว
นางสุนิสา  ทาวงค์
3.นางสาวณิรุชา  บัวเจตธรรม
</v>
          </cell>
          <cell r="BW824" t="str">
            <v>จำเลยที่ 1
คู่สมรสจำเลยที่ 1
จำเลยที่ 2</v>
          </cell>
          <cell r="BX824" t="str">
            <v>5 5011 00019 75 4
3 5711 00047 60 3
3 1014 03019 78 2</v>
          </cell>
          <cell r="BY824"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4" t="str">
            <v>พบทรัพย์</v>
          </cell>
        </row>
        <row r="825">
          <cell r="B825">
            <v>2297</v>
          </cell>
          <cell r="C825">
            <v>820</v>
          </cell>
          <cell r="D825">
            <v>7</v>
          </cell>
          <cell r="E825">
            <v>9</v>
          </cell>
          <cell r="F825">
            <v>2566</v>
          </cell>
          <cell r="G825">
            <v>800094790410</v>
          </cell>
          <cell r="H825" t="str">
            <v>นางสาว</v>
          </cell>
          <cell r="I825" t="str">
            <v>วิไลวรรณ์</v>
          </cell>
          <cell r="J825" t="str">
            <v>สมศรี</v>
          </cell>
          <cell r="K825">
            <v>1501100072547</v>
          </cell>
          <cell r="L825" t="str">
            <v>พร้าว</v>
          </cell>
          <cell r="M825" t="str">
            <v>เชียงใหม่ 2</v>
          </cell>
          <cell r="N825">
            <v>8</v>
          </cell>
          <cell r="O825" t="str">
            <v>สินเชื่อแก้ไขปัญหาหนี้นอกระบบ PSA ระยะที่ 2</v>
          </cell>
          <cell r="P825" t="str">
            <v>1.บุคคลค้ำประกัน</v>
          </cell>
          <cell r="Q825">
            <v>28940.03</v>
          </cell>
          <cell r="R825">
            <v>11459.48</v>
          </cell>
          <cell r="S825" t="str">
            <v>แขวงเชียงดาว</v>
          </cell>
          <cell r="T825" t="str">
            <v>ผบE143</v>
          </cell>
          <cell r="U825">
            <v>2566</v>
          </cell>
          <cell r="V825" t="str">
            <v>ผบE296</v>
          </cell>
          <cell r="W825">
            <v>2566</v>
          </cell>
          <cell r="AA825">
            <v>3</v>
          </cell>
          <cell r="AB825">
            <v>5</v>
          </cell>
          <cell r="AC825">
            <v>2566</v>
          </cell>
          <cell r="BB825" t="str">
            <v>ลงผลสืบ 18/3/2567 อยู่ระหว่างรอคัดภาพลักษณ์เพื่อรายงาน//รายงานผลสืบ18/10/2567</v>
          </cell>
          <cell r="BC825">
            <v>1500</v>
          </cell>
          <cell r="BD825">
            <v>15</v>
          </cell>
          <cell r="BE825">
            <v>1</v>
          </cell>
          <cell r="BF825">
            <v>2568</v>
          </cell>
          <cell r="BG825">
            <v>0</v>
          </cell>
          <cell r="BH825" t="str">
            <v>-</v>
          </cell>
          <cell r="BI825" t="str">
            <v>-</v>
          </cell>
          <cell r="BJ825" t="str">
            <v>-</v>
          </cell>
          <cell r="BK825">
            <v>0</v>
          </cell>
          <cell r="BL825">
            <v>1495</v>
          </cell>
          <cell r="BM825">
            <v>0</v>
          </cell>
          <cell r="BN825" t="str">
            <v/>
          </cell>
          <cell r="BO825" t="str">
            <v/>
          </cell>
          <cell r="BP825" t="str">
            <v/>
          </cell>
          <cell r="BQ825" t="str">
            <v>-</v>
          </cell>
          <cell r="BR825" t="str">
            <v>-</v>
          </cell>
          <cell r="BS825" t="str">
            <v>-</v>
          </cell>
          <cell r="BT825" t="str">
            <v>นางสาววิไลวรรณ์ สมศรี</v>
          </cell>
          <cell r="BU825">
            <v>0</v>
          </cell>
          <cell r="BV825"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5" t="str">
            <v>จำเลยที่ 1
คู่สมรสจำเลยที่ 1
จำเลยที่ 2
จำเลยที่ 3
คู่สมรสจำเลยที่ 3</v>
          </cell>
          <cell r="BX825" t="str">
            <v>1 5011 00072 54 7
1 5011 00077 81 6
3 5011 00011 97 8
3 5011 00210 34 2
3 1602 00024 81 1</v>
          </cell>
          <cell r="BY825"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5" t="str">
            <v>พบทรัพย์</v>
          </cell>
        </row>
        <row r="826">
          <cell r="B826">
            <v>2298</v>
          </cell>
          <cell r="C826">
            <v>821</v>
          </cell>
          <cell r="D826">
            <v>7</v>
          </cell>
          <cell r="E826">
            <v>9</v>
          </cell>
          <cell r="F826">
            <v>2566</v>
          </cell>
          <cell r="G826">
            <v>800130547477</v>
          </cell>
          <cell r="H826" t="str">
            <v>นางสาว</v>
          </cell>
          <cell r="I826" t="str">
            <v>จันทร์แก้ว</v>
          </cell>
          <cell r="J826" t="str">
            <v>พรมแก้ว</v>
          </cell>
          <cell r="K826">
            <v>3500500237221</v>
          </cell>
          <cell r="L826" t="str">
            <v>ดอยสะเก็ด</v>
          </cell>
          <cell r="M826" t="str">
            <v>เชียงใหม่ 2</v>
          </cell>
          <cell r="N826">
            <v>8</v>
          </cell>
          <cell r="O826" t="str">
            <v>สินเชื่อธนาคารประชาชน</v>
          </cell>
          <cell r="P826" t="str">
            <v>4.ไม่มีหลักประกัน</v>
          </cell>
          <cell r="Q826">
            <v>38888</v>
          </cell>
          <cell r="R826">
            <v>4885.58</v>
          </cell>
          <cell r="S826" t="str">
            <v>แขวงเชียงใหม่</v>
          </cell>
          <cell r="T826" t="str">
            <v>ผบE5213</v>
          </cell>
          <cell r="U826">
            <v>2565</v>
          </cell>
          <cell r="V826" t="str">
            <v>ผบE8246</v>
          </cell>
          <cell r="W826">
            <v>2565</v>
          </cell>
          <cell r="AA826">
            <v>21</v>
          </cell>
          <cell r="AB826">
            <v>11</v>
          </cell>
          <cell r="AC826">
            <v>2565</v>
          </cell>
          <cell r="BC826">
            <v>300</v>
          </cell>
          <cell r="BD826">
            <v>30</v>
          </cell>
          <cell r="BE826">
            <v>5</v>
          </cell>
          <cell r="BF826">
            <v>2568</v>
          </cell>
          <cell r="BG826">
            <v>0</v>
          </cell>
          <cell r="BH826" t="str">
            <v>-</v>
          </cell>
          <cell r="BI826" t="str">
            <v>-</v>
          </cell>
          <cell r="BJ826" t="str">
            <v>-</v>
          </cell>
          <cell r="BK826">
            <v>0</v>
          </cell>
          <cell r="BL826">
            <v>260</v>
          </cell>
          <cell r="BM826">
            <v>0</v>
          </cell>
          <cell r="BN826" t="str">
            <v/>
          </cell>
          <cell r="BO826" t="str">
            <v/>
          </cell>
          <cell r="BP826" t="str">
            <v/>
          </cell>
          <cell r="BQ826" t="str">
            <v>-</v>
          </cell>
          <cell r="BR826" t="str">
            <v>-</v>
          </cell>
          <cell r="BS826" t="str">
            <v>-</v>
          </cell>
          <cell r="BT826" t="str">
            <v>นางสาวจันทร์แก้ว พรมแก้ว</v>
          </cell>
          <cell r="BU826">
            <v>883265010315</v>
          </cell>
          <cell r="BV826" t="str">
            <v>นางสาวจันทร์แก้ว  พรมแก้ว</v>
          </cell>
          <cell r="BW826" t="str">
            <v>จำเลย</v>
          </cell>
          <cell r="BX826" t="str">
            <v>3 5005 00237 22 1</v>
          </cell>
          <cell r="BY826" t="str">
            <v>-ไม่พบว่ามีกรรมสิทธิ์ในที่ดิน อ.ดอยสะเก็ด จ.เชียงใหม่</v>
          </cell>
          <cell r="BZ826" t="str">
            <v>ไม่พบทรัพย์</v>
          </cell>
        </row>
        <row r="827">
          <cell r="B827">
            <v>2299</v>
          </cell>
          <cell r="C827">
            <v>822</v>
          </cell>
          <cell r="D827">
            <v>13</v>
          </cell>
          <cell r="E827">
            <v>9</v>
          </cell>
          <cell r="F827">
            <v>2566</v>
          </cell>
          <cell r="G827" t="str">
            <v>800089226099,
800104455137</v>
          </cell>
          <cell r="H827" t="str">
            <v>นางสาว</v>
          </cell>
          <cell r="I827" t="str">
            <v>อำไพ</v>
          </cell>
          <cell r="J827" t="str">
            <v>มะหิงษา</v>
          </cell>
          <cell r="K827">
            <v>1501000005881</v>
          </cell>
          <cell r="L827" t="str">
            <v>แม่อาย</v>
          </cell>
          <cell r="M827" t="str">
            <v>เชียงใหม่ 2</v>
          </cell>
          <cell r="N827">
            <v>8</v>
          </cell>
          <cell r="O827" t="str">
            <v>สินเชื่อแก้ไขปัญหาหนี้นอกระบบPSAระยะที่2</v>
          </cell>
          <cell r="P827" t="str">
            <v>1.บุคคลค้ำประกัน</v>
          </cell>
          <cell r="Q827">
            <v>38031.480000000003</v>
          </cell>
          <cell r="R827">
            <v>9399.56</v>
          </cell>
          <cell r="S827" t="str">
            <v>จังหวัดฝาง</v>
          </cell>
          <cell r="T827" t="str">
            <v>ผบE855</v>
          </cell>
          <cell r="U827">
            <v>2565</v>
          </cell>
          <cell r="V827" t="str">
            <v>ผบE1012</v>
          </cell>
          <cell r="W827">
            <v>2565</v>
          </cell>
          <cell r="AA827">
            <v>23</v>
          </cell>
          <cell r="AB827">
            <v>11</v>
          </cell>
          <cell r="AC827">
            <v>2565</v>
          </cell>
          <cell r="BB827" t="str">
            <v>รายงานสืบ 18/3/2567</v>
          </cell>
          <cell r="BC827">
            <v>1200</v>
          </cell>
          <cell r="BD827">
            <v>15</v>
          </cell>
          <cell r="BE827">
            <v>1</v>
          </cell>
          <cell r="BF827">
            <v>2568</v>
          </cell>
          <cell r="BG827">
            <v>0</v>
          </cell>
          <cell r="BH827" t="str">
            <v>-</v>
          </cell>
          <cell r="BI827" t="str">
            <v>-</v>
          </cell>
          <cell r="BJ827" t="str">
            <v>-</v>
          </cell>
          <cell r="BK827">
            <v>0</v>
          </cell>
          <cell r="BL827">
            <v>1190</v>
          </cell>
          <cell r="BM827">
            <v>0</v>
          </cell>
          <cell r="BN827" t="str">
            <v/>
          </cell>
          <cell r="BO827" t="str">
            <v/>
          </cell>
          <cell r="BP827" t="str">
            <v/>
          </cell>
          <cell r="BQ827" t="str">
            <v>-</v>
          </cell>
          <cell r="BR827" t="str">
            <v>-</v>
          </cell>
          <cell r="BS827" t="str">
            <v>-</v>
          </cell>
          <cell r="BT827" t="str">
            <v>นางสาวอำไพ มะหิงษา</v>
          </cell>
          <cell r="BU827">
            <v>883265010754</v>
          </cell>
          <cell r="BV827" t="str">
            <v>1.นางสาวอำไพ  มะหิงษา
2.นายเบญญาภา  ฟองมูล
3.นางสาวญาดาพัฒน์  ภูมิธนศักดิ์เมธา
4.นายธีรภพ  วังตัน</v>
          </cell>
          <cell r="BW827" t="str">
            <v>จำเลยที่ 1
จำเลยที่ 2
จำเลยที่ 3
คู่สมรสจำเลยที่ 3</v>
          </cell>
          <cell r="BX827" t="str">
            <v>1 5010 00005 88 1
1 5010 00008 79 1
2 5010 00016 99 6
1 6308 00043 19 0</v>
          </cell>
          <cell r="BY82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7" t="str">
            <v>ไม่พบทรัพย์</v>
          </cell>
        </row>
        <row r="828">
          <cell r="B828">
            <v>2300</v>
          </cell>
          <cell r="C828">
            <v>823</v>
          </cell>
          <cell r="D828">
            <v>13</v>
          </cell>
          <cell r="E828">
            <v>9</v>
          </cell>
          <cell r="F828">
            <v>2566</v>
          </cell>
          <cell r="G828">
            <v>800091588882</v>
          </cell>
          <cell r="H828" t="str">
            <v>นางสาว</v>
          </cell>
          <cell r="I828" t="str">
            <v>ดลฤดี</v>
          </cell>
          <cell r="J828" t="str">
            <v>อูปคำแดง</v>
          </cell>
          <cell r="K828">
            <v>3501300035170</v>
          </cell>
          <cell r="L828" t="str">
            <v>ฝาง</v>
          </cell>
          <cell r="M828" t="str">
            <v>เชียงใหม่ 2</v>
          </cell>
          <cell r="N828">
            <v>8</v>
          </cell>
          <cell r="O828" t="str">
            <v>สินเชื่อแก้ไขปัญหาหนี้นอกระบบ PSA ระยะที่ 2</v>
          </cell>
          <cell r="P828" t="str">
            <v>1.บุคคลค้ำประกัน</v>
          </cell>
          <cell r="Q828">
            <v>43199.360000000001</v>
          </cell>
          <cell r="R828">
            <v>11855.75</v>
          </cell>
          <cell r="S828" t="str">
            <v>แขวงเชียงใหม่</v>
          </cell>
          <cell r="T828" t="str">
            <v>ผบE3011</v>
          </cell>
          <cell r="U828">
            <v>2565</v>
          </cell>
          <cell r="V828" t="str">
            <v>ผบE7019</v>
          </cell>
          <cell r="W828">
            <v>2565</v>
          </cell>
          <cell r="AA828">
            <v>4</v>
          </cell>
          <cell r="AB828">
            <v>10</v>
          </cell>
          <cell r="AC828">
            <v>2565</v>
          </cell>
          <cell r="BB828" t="str">
            <v>รายงานสืบ 18/3/2567</v>
          </cell>
          <cell r="BC828">
            <v>600</v>
          </cell>
          <cell r="BD828">
            <v>19</v>
          </cell>
          <cell r="BE828">
            <v>3</v>
          </cell>
          <cell r="BF828">
            <v>2568</v>
          </cell>
          <cell r="BG828">
            <v>0</v>
          </cell>
          <cell r="BH828" t="str">
            <v>-</v>
          </cell>
          <cell r="BI828" t="str">
            <v>-</v>
          </cell>
          <cell r="BJ828" t="str">
            <v>-</v>
          </cell>
          <cell r="BK828">
            <v>0</v>
          </cell>
          <cell r="BL828">
            <v>500</v>
          </cell>
          <cell r="BM828">
            <v>0</v>
          </cell>
          <cell r="BN828" t="str">
            <v/>
          </cell>
          <cell r="BO828" t="str">
            <v/>
          </cell>
          <cell r="BP828" t="str">
            <v/>
          </cell>
          <cell r="BQ828" t="str">
            <v>-</v>
          </cell>
          <cell r="BR828" t="str">
            <v>-</v>
          </cell>
          <cell r="BS828" t="str">
            <v>-</v>
          </cell>
          <cell r="BT828" t="str">
            <v>นางสาวดลฤดี อูปคำแดง</v>
          </cell>
          <cell r="BU828">
            <v>88326501035</v>
          </cell>
          <cell r="BV828" t="str">
            <v>1.นางสาวพีระดา ศิรโชติธนาหรือนางดลฤดี อูปคำแดง
2.นายศรีทัน  บุญธิมา</v>
          </cell>
          <cell r="BW828" t="str">
            <v>จำเลยที่ 1
จำเลยที่ 2</v>
          </cell>
          <cell r="BX828" t="str">
            <v>3 5013 00035 17 0
3 1002 02933 90 7</v>
          </cell>
          <cell r="BY828" t="str">
            <v>-ไม่พบว่ามีกรรมสิทธิ์ในที่ดิน อ.แม่ออน จ.เชียงใหม่
-ไม่พบว่ามีกรรมสิทธิ์ในที่ดิน อ.ฝาง จ.เชียงใหม่</v>
          </cell>
          <cell r="BZ828" t="str">
            <v>ไม่พบทรัพย์</v>
          </cell>
        </row>
        <row r="829">
          <cell r="B829">
            <v>2301</v>
          </cell>
          <cell r="C829">
            <v>824</v>
          </cell>
          <cell r="D829">
            <v>13</v>
          </cell>
          <cell r="E829">
            <v>9</v>
          </cell>
          <cell r="F829">
            <v>2566</v>
          </cell>
          <cell r="G829" t="str">
            <v>800097872611,
800108613152</v>
          </cell>
          <cell r="H829" t="str">
            <v>นาย</v>
          </cell>
          <cell r="I829" t="str">
            <v>สืบสกุล</v>
          </cell>
          <cell r="J829" t="str">
            <v>สิงห์ทร</v>
          </cell>
          <cell r="K829">
            <v>1500900008010</v>
          </cell>
          <cell r="L829" t="str">
            <v>ไชยปราการ</v>
          </cell>
          <cell r="M829" t="str">
            <v>เชียงใหม่ 2</v>
          </cell>
          <cell r="N829">
            <v>8</v>
          </cell>
          <cell r="O829" t="str">
            <v>สินเชื่อธนาคารประชาชน</v>
          </cell>
          <cell r="P829" t="str">
            <v>1.บุคคลค้ำประกัน</v>
          </cell>
          <cell r="Q829">
            <v>44442.99</v>
          </cell>
          <cell r="R829">
            <v>10787.96</v>
          </cell>
          <cell r="S829" t="str">
            <v>จังหวัดฝาง</v>
          </cell>
          <cell r="T829" t="str">
            <v>ผบE471</v>
          </cell>
          <cell r="U829">
            <v>2565</v>
          </cell>
          <cell r="V829" t="str">
            <v>ผบE722</v>
          </cell>
          <cell r="W829">
            <v>2565</v>
          </cell>
          <cell r="X829">
            <v>13</v>
          </cell>
          <cell r="Y829">
            <v>9</v>
          </cell>
          <cell r="Z829">
            <v>2565</v>
          </cell>
          <cell r="BB829" t="str">
            <v>รายงานสืบ 18/3/2567</v>
          </cell>
          <cell r="BC829">
            <v>1200</v>
          </cell>
          <cell r="BD829">
            <v>15</v>
          </cell>
          <cell r="BE829">
            <v>1</v>
          </cell>
          <cell r="BF829">
            <v>2568</v>
          </cell>
          <cell r="BG829">
            <v>0</v>
          </cell>
          <cell r="BH829" t="str">
            <v>-</v>
          </cell>
          <cell r="BI829" t="str">
            <v>-</v>
          </cell>
          <cell r="BJ829" t="str">
            <v>-</v>
          </cell>
          <cell r="BK829">
            <v>0</v>
          </cell>
          <cell r="BL829">
            <v>820</v>
          </cell>
          <cell r="BM829">
            <v>0</v>
          </cell>
          <cell r="BN829" t="str">
            <v/>
          </cell>
          <cell r="BO829" t="str">
            <v/>
          </cell>
          <cell r="BP829" t="str">
            <v/>
          </cell>
          <cell r="BQ829" t="str">
            <v>-</v>
          </cell>
          <cell r="BR829" t="str">
            <v>-</v>
          </cell>
          <cell r="BS829" t="str">
            <v>-</v>
          </cell>
          <cell r="BT829" t="str">
            <v>นายสืบสกุล สิงห์ทร</v>
          </cell>
          <cell r="BU829">
            <v>883265010039</v>
          </cell>
          <cell r="BV829" t="str">
            <v>1.นายสืบสกุล  สิงห์ทร
2.นางสาวสุกัญญา  ศรีสุวรรณ์
3.นายเอกชัย  ศรีสุวรรณ์
4.นางสาวชลธิดา  อูปเสาร์</v>
          </cell>
          <cell r="BW829" t="str">
            <v>จำเลยที่ 1
จำเลยที่ 2
คู่สมรสจำเลยที่ 2
จำเลยที่ 3</v>
          </cell>
          <cell r="BX829" t="str">
            <v>1 5009 00008 01 0
1 5009 00036 91 9
1 5009 00009 25 3
1 5099 00089 65 4</v>
          </cell>
          <cell r="BY8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9" t="str">
            <v>ไม่พบทรัพย์</v>
          </cell>
        </row>
        <row r="830">
          <cell r="B830">
            <v>2302</v>
          </cell>
          <cell r="C830">
            <v>825</v>
          </cell>
          <cell r="D830">
            <v>14</v>
          </cell>
          <cell r="E830">
            <v>9</v>
          </cell>
          <cell r="F830">
            <v>2566</v>
          </cell>
          <cell r="G830">
            <v>800088264711</v>
          </cell>
          <cell r="H830" t="str">
            <v>นาง</v>
          </cell>
          <cell r="I830" t="str">
            <v>พัชริน</v>
          </cell>
          <cell r="J830" t="str">
            <v>กองมา</v>
          </cell>
          <cell r="K830">
            <v>3501000073475</v>
          </cell>
          <cell r="L830" t="str">
            <v>แม่อาย</v>
          </cell>
          <cell r="M830" t="str">
            <v>เชียงใหม่ 2</v>
          </cell>
          <cell r="N830">
            <v>8</v>
          </cell>
          <cell r="O830" t="str">
            <v>สินเชื่อธนาคารประชาชน</v>
          </cell>
          <cell r="P830" t="str">
            <v>1.บุคคลค้ำประกัน</v>
          </cell>
          <cell r="Q830">
            <v>36724.71</v>
          </cell>
          <cell r="R830">
            <v>6876.65</v>
          </cell>
          <cell r="S830" t="str">
            <v>จังหวัดฝาง</v>
          </cell>
          <cell r="T830" t="str">
            <v>ผบE5</v>
          </cell>
          <cell r="U830">
            <v>2566</v>
          </cell>
          <cell r="V830" t="str">
            <v>ผบE266</v>
          </cell>
          <cell r="W830">
            <v>2566</v>
          </cell>
          <cell r="AA830">
            <v>15</v>
          </cell>
          <cell r="AB830">
            <v>3</v>
          </cell>
          <cell r="AC830">
            <v>2566</v>
          </cell>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1065</v>
          </cell>
          <cell r="BM830">
            <v>0</v>
          </cell>
          <cell r="BN830" t="str">
            <v/>
          </cell>
          <cell r="BO830" t="str">
            <v/>
          </cell>
          <cell r="BP830" t="str">
            <v/>
          </cell>
          <cell r="BQ830" t="str">
            <v>-</v>
          </cell>
          <cell r="BR830" t="str">
            <v>-</v>
          </cell>
          <cell r="BS830" t="str">
            <v>-</v>
          </cell>
          <cell r="BT830" t="str">
            <v>นางพัชริน กองมา</v>
          </cell>
          <cell r="BU830">
            <v>0</v>
          </cell>
          <cell r="BV830" t="str">
            <v xml:space="preserve">1.นางพัชริน  กองมา
2.นางรัตติกาล  พงษ์ภมร
3.นายนุกุล  พงษ์ภมร
4.นางสาวพัชรินทร์  อินทร
</v>
          </cell>
          <cell r="BW830" t="str">
            <v>จำเลยที่ 1
จำเลยที่ 2
คู่สมรสจำเลยที่ 2
จำเลยที่ 3</v>
          </cell>
          <cell r="BX830" t="str">
            <v>3 5010 00073 47 5
1 5009 00066 35 4
3 1414 00199 94 1
1 5010 00051 56 4</v>
          </cell>
          <cell r="BY830"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30" t="str">
            <v>พบทรัพย์</v>
          </cell>
        </row>
        <row r="831">
          <cell r="B831">
            <v>2303</v>
          </cell>
          <cell r="C831">
            <v>826</v>
          </cell>
          <cell r="D831">
            <v>14</v>
          </cell>
          <cell r="E831">
            <v>9</v>
          </cell>
          <cell r="F831">
            <v>2566</v>
          </cell>
          <cell r="G831" t="str">
            <v>800025135495,
800065782974</v>
          </cell>
          <cell r="H831" t="str">
            <v>นาย</v>
          </cell>
          <cell r="I831" t="str">
            <v>สมบัติ</v>
          </cell>
          <cell r="J831" t="str">
            <v>ศรีวิชัย</v>
          </cell>
          <cell r="K831">
            <v>3500900644869</v>
          </cell>
          <cell r="L831" t="str">
            <v>ไชยปราการ</v>
          </cell>
          <cell r="M831" t="str">
            <v>เชียงใหม่ 2</v>
          </cell>
          <cell r="N831">
            <v>8</v>
          </cell>
          <cell r="O831" t="str">
            <v>สินเชื่อธนาคารประชาชน, สินเชื่อห้องแถว</v>
          </cell>
          <cell r="P831" t="str">
            <v>2.หลักทรัพย์ค้ำประกัน</v>
          </cell>
          <cell r="Q831">
            <v>239411.52</v>
          </cell>
          <cell r="R831">
            <v>78903.539999999994</v>
          </cell>
          <cell r="S831" t="str">
            <v>จังหวัดฝาง</v>
          </cell>
          <cell r="T831" t="str">
            <v>ผบE518</v>
          </cell>
          <cell r="U831">
            <v>2566</v>
          </cell>
          <cell r="V831" t="str">
            <v>ผบE677</v>
          </cell>
          <cell r="W831">
            <v>2566</v>
          </cell>
          <cell r="X831">
            <v>12</v>
          </cell>
          <cell r="Y831">
            <v>6</v>
          </cell>
          <cell r="Z831">
            <v>2566</v>
          </cell>
          <cell r="BB831" t="str">
            <v>ลงผลสืบ 18/3/2567 อยู่ระหว่างรอคัดภาพลักษณ์เพื่อรายงาน</v>
          </cell>
          <cell r="BC831">
            <v>1200</v>
          </cell>
          <cell r="BD831">
            <v>19</v>
          </cell>
          <cell r="BE831">
            <v>3</v>
          </cell>
          <cell r="BF831">
            <v>2568</v>
          </cell>
          <cell r="BG831">
            <v>0</v>
          </cell>
          <cell r="BH831" t="str">
            <v>-</v>
          </cell>
          <cell r="BI831" t="str">
            <v>-</v>
          </cell>
          <cell r="BJ831" t="str">
            <v>-</v>
          </cell>
          <cell r="BK831">
            <v>0</v>
          </cell>
          <cell r="BL831">
            <v>1590</v>
          </cell>
          <cell r="BM831">
            <v>0</v>
          </cell>
          <cell r="BN831" t="str">
            <v/>
          </cell>
          <cell r="BO831" t="str">
            <v/>
          </cell>
          <cell r="BP831" t="str">
            <v/>
          </cell>
          <cell r="BQ831" t="str">
            <v>-</v>
          </cell>
          <cell r="BR831" t="str">
            <v>-</v>
          </cell>
          <cell r="BS831" t="str">
            <v>-</v>
          </cell>
          <cell r="BT831" t="str">
            <v>นายสมบัติ ศรีวิชัย</v>
          </cell>
          <cell r="BU831">
            <v>0</v>
          </cell>
          <cell r="BV831"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1" t="str">
            <v>จำเลยที่ 1
คู่สมรสจำเลยที่ 1
จำเลยที่ 2
จำเลยที่ 3</v>
          </cell>
          <cell r="BX831" t="str">
            <v>3 5009 00644 86 9
3 5009 00534 72 9
1 5009 00020 60 5
3 5009 00534 23 1</v>
          </cell>
          <cell r="BY831"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1" t="str">
            <v>พบทรัพย์</v>
          </cell>
        </row>
        <row r="832">
          <cell r="B832">
            <v>2304</v>
          </cell>
          <cell r="C832">
            <v>827</v>
          </cell>
          <cell r="D832">
            <v>19</v>
          </cell>
          <cell r="E832">
            <v>9</v>
          </cell>
          <cell r="F832">
            <v>2566</v>
          </cell>
          <cell r="G832">
            <v>800033574131</v>
          </cell>
          <cell r="H832" t="str">
            <v>นาย</v>
          </cell>
          <cell r="I832" t="str">
            <v>นิติธรหรือวีระยุทธ</v>
          </cell>
          <cell r="J832" t="str">
            <v xml:space="preserve"> บุญทาทิพย์</v>
          </cell>
          <cell r="K832">
            <v>3500700174681</v>
          </cell>
          <cell r="L832" t="str">
            <v>มหาวิทยาลัยเชียงใหม่</v>
          </cell>
          <cell r="M832" t="str">
            <v>เชียงใหม่ 2</v>
          </cell>
          <cell r="N832">
            <v>8</v>
          </cell>
          <cell r="O832" t="str">
            <v>สินเชื่อสวัสดิการ</v>
          </cell>
          <cell r="P832" t="str">
            <v>1.บุคคลค้ำประกัน</v>
          </cell>
          <cell r="Q832">
            <v>252034.03</v>
          </cell>
          <cell r="R832">
            <v>34497.06</v>
          </cell>
          <cell r="S832" t="str">
            <v>แขวงเชียงใหม่</v>
          </cell>
          <cell r="T832" t="str">
            <v>ผบE1908</v>
          </cell>
          <cell r="U832">
            <v>2566</v>
          </cell>
          <cell r="V832" t="str">
            <v>ผบE5709</v>
          </cell>
          <cell r="W832">
            <v>2566</v>
          </cell>
          <cell r="X832">
            <v>10</v>
          </cell>
          <cell r="Y832">
            <v>7</v>
          </cell>
          <cell r="Z832">
            <v>2566</v>
          </cell>
          <cell r="BC832">
            <v>900</v>
          </cell>
          <cell r="BD832">
            <v>5</v>
          </cell>
          <cell r="BE832">
            <v>7</v>
          </cell>
          <cell r="BF832">
            <v>2567</v>
          </cell>
          <cell r="BG832">
            <v>0</v>
          </cell>
          <cell r="BH832" t="str">
            <v>-</v>
          </cell>
          <cell r="BI832" t="str">
            <v>-</v>
          </cell>
          <cell r="BJ832" t="str">
            <v>-</v>
          </cell>
          <cell r="BK832">
            <v>0</v>
          </cell>
          <cell r="BL832">
            <v>980</v>
          </cell>
          <cell r="BM832">
            <v>0</v>
          </cell>
          <cell r="BN832" t="str">
            <v/>
          </cell>
          <cell r="BO832" t="str">
            <v/>
          </cell>
          <cell r="BP832" t="str">
            <v/>
          </cell>
          <cell r="BQ832" t="str">
            <v>-</v>
          </cell>
          <cell r="BR832" t="str">
            <v>-</v>
          </cell>
          <cell r="BS832" t="str">
            <v>-</v>
          </cell>
          <cell r="BT832" t="str">
            <v>นายนิติธรหรือวีระยุทธ  บุญทาทิพย์</v>
          </cell>
          <cell r="BU832">
            <v>883265010839</v>
          </cell>
          <cell r="BV832" t="str">
            <v>1.นายวรพลหรือวีระยุทธ  บุญทาทิพย์
2.นางสาวศิวาพร  สมติ๊บ
3.นางวันเพ็ญ  ปันเจิง</v>
          </cell>
          <cell r="BW832" t="str">
            <v>จำเลยที่ 1
คู่สมรสจำเลยที่ 1
จำเลยที่ 2</v>
          </cell>
          <cell r="BX832" t="str">
            <v>3 5007 00174 68 1
3 5007 0076 85 3
3 5002 00538 78 1</v>
          </cell>
          <cell r="BY832"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2" t="str">
            <v>ไม่พบทรัพย์</v>
          </cell>
        </row>
        <row r="833">
          <cell r="B833">
            <v>2305</v>
          </cell>
          <cell r="C833">
            <v>828</v>
          </cell>
          <cell r="D833">
            <v>16</v>
          </cell>
          <cell r="E833">
            <v>10</v>
          </cell>
          <cell r="F833">
            <v>2566</v>
          </cell>
          <cell r="G833">
            <v>800066610273</v>
          </cell>
          <cell r="H833" t="str">
            <v>นาง</v>
          </cell>
          <cell r="I833" t="str">
            <v>พิทักษ์</v>
          </cell>
          <cell r="J833" t="str">
            <v>ขุนทอง</v>
          </cell>
          <cell r="K833" t="str">
            <v>3 4704 00570 48 4</v>
          </cell>
          <cell r="L833" t="str">
            <v>มีโชคพลาซ่า</v>
          </cell>
          <cell r="M833" t="str">
            <v>เชียงใหม่ 2</v>
          </cell>
          <cell r="N833">
            <v>8</v>
          </cell>
          <cell r="P833" t="str">
            <v>1.บุคคลค้ำประกัน</v>
          </cell>
          <cell r="S833" t="str">
            <v>แขวงเชียงใหม่</v>
          </cell>
          <cell r="T833" t="str">
            <v>ผบ.2544</v>
          </cell>
          <cell r="U833">
            <v>2563</v>
          </cell>
          <cell r="V833" t="str">
            <v>ผบ.4891</v>
          </cell>
          <cell r="W833">
            <v>2563</v>
          </cell>
          <cell r="AA833">
            <v>1</v>
          </cell>
          <cell r="AB833">
            <v>7</v>
          </cell>
          <cell r="AC833">
            <v>2566</v>
          </cell>
          <cell r="BB833" t="str">
            <v>ลงผลสืบ 18/3/2567 อยู่ระหว่างรอคัดภาพลักษณ์เพื่อรายงาน</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นางพิทักษ์ ขุนทอง</v>
          </cell>
          <cell r="BU833">
            <v>0</v>
          </cell>
          <cell r="BV833" t="str">
            <v>1.นางพิทักษ์  ขุนทอง
2.นายสุรสิทธิ์  ขุนทอง
3.นางสาวพชิรา  อินทพันธ์
4.นางสาววีรดา  นาใจยงค์</v>
          </cell>
          <cell r="BW833" t="str">
            <v>จำเลยที่ 1
คู่สมจำเลยที่ 1
จำเลยที่ 2
จำเลยที่ 3</v>
          </cell>
          <cell r="BX833" t="str">
            <v>3 4704 00570 48 4
3 7701 00602 39 6
3 5006 00398 25 1
3 4305 00202 39 8</v>
          </cell>
          <cell r="BY83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3" t="str">
            <v>พบทรัพย์</v>
          </cell>
        </row>
        <row r="834">
          <cell r="B834">
            <v>2306</v>
          </cell>
          <cell r="C834">
            <v>829</v>
          </cell>
          <cell r="D834">
            <v>17</v>
          </cell>
          <cell r="E834">
            <v>10</v>
          </cell>
          <cell r="F834">
            <v>2566</v>
          </cell>
          <cell r="G834" t="str">
            <v>800004999879,
800002964982</v>
          </cell>
          <cell r="H834" t="str">
            <v>นาย</v>
          </cell>
          <cell r="I834" t="str">
            <v xml:space="preserve">สุรินทร์  </v>
          </cell>
          <cell r="J834" t="str">
            <v>ทองสว่าง</v>
          </cell>
          <cell r="K834">
            <v>3500500568936</v>
          </cell>
          <cell r="L834" t="str">
            <v>ดอยสะเก็ด</v>
          </cell>
          <cell r="M834" t="str">
            <v>เชียงใหม่ 2</v>
          </cell>
          <cell r="N834">
            <v>8</v>
          </cell>
          <cell r="O834" t="str">
            <v>สินเชื่อเพื่อพัฒนากลุ่มอาชีพ</v>
          </cell>
          <cell r="P834" t="str">
            <v>1.บุคคลค้ำประกัน</v>
          </cell>
          <cell r="Q834">
            <v>1250142.54</v>
          </cell>
          <cell r="R834">
            <v>290146.55</v>
          </cell>
          <cell r="S834" t="str">
            <v>จังหวัดเชียงใหม่</v>
          </cell>
          <cell r="T834" t="str">
            <v>ผบE1552</v>
          </cell>
          <cell r="U834">
            <v>2565</v>
          </cell>
          <cell r="V834" t="str">
            <v>ผบE1384</v>
          </cell>
          <cell r="W834">
            <v>2566</v>
          </cell>
          <cell r="X834">
            <v>15</v>
          </cell>
          <cell r="Y834">
            <v>8</v>
          </cell>
          <cell r="Z834">
            <v>2566</v>
          </cell>
          <cell r="BB834" t="str">
            <v>ลงผลสืบ 9/3/2567 อยู่ระหว่างรอคัดภาพลักษณ์เพื่อรายงาน // รายงานผล 2/4/67</v>
          </cell>
          <cell r="BC834" t="str">
            <v/>
          </cell>
          <cell r="BD834" t="str">
            <v/>
          </cell>
          <cell r="BE834" t="str">
            <v/>
          </cell>
          <cell r="BF834" t="str">
            <v/>
          </cell>
          <cell r="BG834" t="str">
            <v/>
          </cell>
          <cell r="BH834" t="str">
            <v/>
          </cell>
          <cell r="BI834" t="str">
            <v/>
          </cell>
          <cell r="BJ834" t="str">
            <v/>
          </cell>
          <cell r="BK834" t="str">
            <v/>
          </cell>
          <cell r="BL834" t="str">
            <v/>
          </cell>
          <cell r="BM834" t="str">
            <v/>
          </cell>
          <cell r="BN834" t="str">
            <v/>
          </cell>
          <cell r="BO834" t="str">
            <v/>
          </cell>
          <cell r="BP834" t="str">
            <v/>
          </cell>
          <cell r="BQ834" t="str">
            <v/>
          </cell>
          <cell r="BR834" t="str">
            <v/>
          </cell>
          <cell r="BS834" t="str">
            <v/>
          </cell>
          <cell r="BT834" t="str">
            <v>นายสุรินทร์   ทองสว่าง</v>
          </cell>
          <cell r="BU834">
            <v>883265010316</v>
          </cell>
          <cell r="BV834" t="str">
            <v>1.นายสุรินทร์  ทองสว่าง
2.นายสมจิตร์  สมร
3.นางวาทินี  สมร
4.นางลมัย  สรัสสมิต
5.นายวิฑูรย์  สรัสสมิต</v>
          </cell>
          <cell r="BW834" t="str">
            <v>จำเลยที่ 1
จำเลยที่ 2
คู่สมรสจำเลยที่ 2 
จำเลยที่ 3
คู่สมรสจำเลยที่ 3</v>
          </cell>
          <cell r="BX834" t="str">
            <v xml:space="preserve">3 5005 00568 93 6
3 5005 00071 00 4
3 5005 00062 54 4
3 5099 01439 47 7
3 5099 01439 48 5
</v>
          </cell>
          <cell r="BY834"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4" t="str">
            <v>พบทรัพย์</v>
          </cell>
        </row>
        <row r="835">
          <cell r="B835">
            <v>2307</v>
          </cell>
          <cell r="C835">
            <v>830</v>
          </cell>
          <cell r="G835" t="str">
            <v>800073620398,
800132037154</v>
          </cell>
          <cell r="H835" t="str">
            <v>นางสาว</v>
          </cell>
          <cell r="I835" t="str">
            <v>น้ำฝน</v>
          </cell>
          <cell r="J835" t="str">
            <v>คำป้อ</v>
          </cell>
          <cell r="K835">
            <v>1509900736536</v>
          </cell>
          <cell r="L835" t="str">
            <v>บิ๊กซี หางดง</v>
          </cell>
          <cell r="M835" t="str">
            <v>เชียงใหม่ 3</v>
          </cell>
          <cell r="N835">
            <v>8</v>
          </cell>
          <cell r="O835" t="str">
            <v>สินเชื่อธนาคารประชาชน, สินเชื่อสู้ภัย COVID-19 (PSA)</v>
          </cell>
          <cell r="P835" t="str">
            <v>1.บุคคลค้ำประกัน</v>
          </cell>
          <cell r="Q835">
            <v>132892</v>
          </cell>
          <cell r="R835">
            <v>44665.35</v>
          </cell>
          <cell r="S835" t="str">
            <v>แขวงเชียงใหม่</v>
          </cell>
          <cell r="T835" t="str">
            <v>ผบE371</v>
          </cell>
          <cell r="U835">
            <v>2566</v>
          </cell>
          <cell r="V835" t="str">
            <v>ผบE2133</v>
          </cell>
          <cell r="W835">
            <v>2566</v>
          </cell>
          <cell r="AA835">
            <v>18</v>
          </cell>
          <cell r="AB835">
            <v>4</v>
          </cell>
          <cell r="AC835">
            <v>2566</v>
          </cell>
          <cell r="BC835">
            <v>1200</v>
          </cell>
          <cell r="BD835">
            <v>1</v>
          </cell>
          <cell r="BE835">
            <v>7</v>
          </cell>
          <cell r="BF835">
            <v>2567</v>
          </cell>
          <cell r="BG835">
            <v>0</v>
          </cell>
          <cell r="BH835" t="str">
            <v>-</v>
          </cell>
          <cell r="BI835" t="str">
            <v>-</v>
          </cell>
          <cell r="BJ835" t="str">
            <v>-</v>
          </cell>
          <cell r="BK835">
            <v>0</v>
          </cell>
          <cell r="BL835">
            <v>1135</v>
          </cell>
          <cell r="BM835">
            <v>0</v>
          </cell>
          <cell r="BN835">
            <v>27</v>
          </cell>
          <cell r="BO835">
            <v>9</v>
          </cell>
          <cell r="BP835">
            <v>2567</v>
          </cell>
          <cell r="BQ835" t="str">
            <v>-</v>
          </cell>
          <cell r="BR835" t="str">
            <v>-</v>
          </cell>
          <cell r="BS835" t="str">
            <v>-</v>
          </cell>
          <cell r="BT835" t="str">
            <v>นางสาวน้ำฝน คำป้อ</v>
          </cell>
          <cell r="BU835">
            <v>888165010639</v>
          </cell>
          <cell r="BV835" t="str">
            <v xml:space="preserve">1.นางสาวน้ำฝน  คำป้อ
2.นายวิชัย  จันปลี
3.นายจิรัตติกาล  ปินตาเสน
4.นายกันตพัฒน์  อิ่นคำ
</v>
          </cell>
          <cell r="BW835" t="str">
            <v>จำเลยที่ 1
คู่สมรสจำเลยที่ 1
จำเลยที่ 2
จำเลยที่ 3</v>
          </cell>
          <cell r="BX835" t="str">
            <v>1-5099-00736-53-6
1-5099-01172-92-0
3-5013-00246-29-4
1-5016-00084-97-8</v>
          </cell>
          <cell r="BY835"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5" t="str">
            <v>ไม่พบทรัพย์</v>
          </cell>
        </row>
        <row r="836">
          <cell r="B836">
            <v>2308</v>
          </cell>
          <cell r="C836">
            <v>831</v>
          </cell>
          <cell r="G836">
            <v>800097354040</v>
          </cell>
          <cell r="H836" t="str">
            <v>นางสาว</v>
          </cell>
          <cell r="I836" t="str">
            <v>ปวีณา</v>
          </cell>
          <cell r="J836" t="str">
            <v>ยศบุตร</v>
          </cell>
          <cell r="K836">
            <v>3509900921381</v>
          </cell>
          <cell r="L836" t="str">
            <v>บิ๊กซี หางดง</v>
          </cell>
          <cell r="M836" t="str">
            <v>เชียงใหม่ 3</v>
          </cell>
          <cell r="N836">
            <v>8</v>
          </cell>
          <cell r="O836" t="str">
            <v>สินเชื่อธนาคารประชาชน</v>
          </cell>
          <cell r="P836" t="str">
            <v>1.บุคคลค้ำประกัน</v>
          </cell>
          <cell r="Q836">
            <v>38831</v>
          </cell>
          <cell r="R836">
            <v>12870.52</v>
          </cell>
          <cell r="S836" t="str">
            <v>แขวงเชียงใหม่</v>
          </cell>
          <cell r="T836" t="str">
            <v>ผบE370</v>
          </cell>
          <cell r="U836">
            <v>2566</v>
          </cell>
          <cell r="V836" t="str">
            <v>ผบE2132</v>
          </cell>
          <cell r="W836">
            <v>2566</v>
          </cell>
          <cell r="AA836">
            <v>18</v>
          </cell>
          <cell r="AB836">
            <v>4</v>
          </cell>
          <cell r="AC836">
            <v>2566</v>
          </cell>
          <cell r="BC836">
            <v>600</v>
          </cell>
          <cell r="BD836">
            <v>1</v>
          </cell>
          <cell r="BE836">
            <v>7</v>
          </cell>
          <cell r="BF836">
            <v>2567</v>
          </cell>
          <cell r="BG836">
            <v>0</v>
          </cell>
          <cell r="BH836" t="str">
            <v>-</v>
          </cell>
          <cell r="BI836" t="str">
            <v>-</v>
          </cell>
          <cell r="BJ836" t="str">
            <v>-</v>
          </cell>
          <cell r="BK836">
            <v>0</v>
          </cell>
          <cell r="BL836">
            <v>430</v>
          </cell>
          <cell r="BM836">
            <v>0</v>
          </cell>
          <cell r="BN836">
            <v>27</v>
          </cell>
          <cell r="BO836">
            <v>9</v>
          </cell>
          <cell r="BP836">
            <v>2567</v>
          </cell>
          <cell r="BQ836" t="str">
            <v>-</v>
          </cell>
          <cell r="BR836" t="str">
            <v>-</v>
          </cell>
          <cell r="BS836" t="str">
            <v>-</v>
          </cell>
          <cell r="BT836" t="str">
            <v>นางสาวปวีณา ยศบุตร</v>
          </cell>
          <cell r="BU836">
            <v>888165010623</v>
          </cell>
          <cell r="BV836" t="str">
            <v>1.นางสาวปวีณา  ยศบุตร
2.นายจิรายุ  ศรีสม</v>
          </cell>
          <cell r="BW836" t="str">
            <v>จำเลยที่ 1
จำเลยที่ 2</v>
          </cell>
          <cell r="BX836" t="str">
            <v>3-5099-00921-38-1
1-5099-70020-79-3</v>
          </cell>
          <cell r="BY836" t="str">
            <v>-ไม่พบว่ามีกรรมสิทธิ์ในที่ดิน อ.เมืองเชียงใหม่ จ.เชียงใหม่
-ไม่พบว่ามีกรรมสิทธิ์ในที่ดิน อ.เมืองเชียงใหม่ จ.เชียงใหม่</v>
          </cell>
          <cell r="BZ836" t="str">
            <v>ไม่พบทรัพย์</v>
          </cell>
        </row>
        <row r="837">
          <cell r="B837">
            <v>2309</v>
          </cell>
          <cell r="C837">
            <v>832</v>
          </cell>
          <cell r="G837">
            <v>800070156040</v>
          </cell>
          <cell r="H837" t="str">
            <v>นาง</v>
          </cell>
          <cell r="I837" t="str">
            <v>ทองลักษณ์</v>
          </cell>
          <cell r="J837" t="str">
            <v>ทาใจ</v>
          </cell>
          <cell r="K837">
            <v>3501400243254</v>
          </cell>
          <cell r="L837" t="str">
            <v>บวกครกหลวง</v>
          </cell>
          <cell r="M837" t="str">
            <v>เชียงใหม่ 3</v>
          </cell>
          <cell r="N837">
            <v>8</v>
          </cell>
          <cell r="O837" t="str">
            <v>สินเชื่อธนาคารประชาชน</v>
          </cell>
          <cell r="P837" t="str">
            <v>1.บุคคลค้ำประกัน</v>
          </cell>
          <cell r="Q837">
            <v>87018.47</v>
          </cell>
          <cell r="R837">
            <v>139348.21</v>
          </cell>
          <cell r="S837" t="str">
            <v>แขวงเชียงใหม่</v>
          </cell>
          <cell r="T837" t="str">
            <v>ผบE321</v>
          </cell>
          <cell r="U837">
            <v>2566</v>
          </cell>
          <cell r="V837" t="str">
            <v>ผบE2296</v>
          </cell>
          <cell r="W837">
            <v>2566</v>
          </cell>
          <cell r="X837">
            <v>24</v>
          </cell>
          <cell r="Y837">
            <v>4</v>
          </cell>
          <cell r="Z837">
            <v>2566</v>
          </cell>
          <cell r="BB837" t="str">
            <v>บันทึกผลสืบ 6/3/67 (รอคัดภาพลักษณ์ เพื่อรายงานผล) // รายงานผล 2/4/2567 //</v>
          </cell>
          <cell r="BC837">
            <v>900</v>
          </cell>
          <cell r="BD837">
            <v>1</v>
          </cell>
          <cell r="BE837">
            <v>7</v>
          </cell>
          <cell r="BF837">
            <v>2567</v>
          </cell>
          <cell r="BG837">
            <v>0</v>
          </cell>
          <cell r="BH837" t="str">
            <v>-</v>
          </cell>
          <cell r="BI837" t="str">
            <v>-</v>
          </cell>
          <cell r="BJ837" t="str">
            <v>-</v>
          </cell>
          <cell r="BK837">
            <v>0</v>
          </cell>
          <cell r="BL837">
            <v>1030</v>
          </cell>
          <cell r="BM837">
            <v>0</v>
          </cell>
          <cell r="BN837" t="str">
            <v/>
          </cell>
          <cell r="BO837" t="str">
            <v/>
          </cell>
          <cell r="BP837" t="str">
            <v/>
          </cell>
          <cell r="BQ837" t="str">
            <v>-</v>
          </cell>
          <cell r="BR837" t="str">
            <v>-</v>
          </cell>
          <cell r="BS837" t="str">
            <v>-</v>
          </cell>
          <cell r="BT837" t="str">
            <v>นางทองลักษณ์ ทาใจ</v>
          </cell>
          <cell r="BU837">
            <v>888165010552</v>
          </cell>
          <cell r="BV837" t="str">
            <v>1.นางสาวทองลักษณ์  ทาใจ
2.นายสงกรานต์  เสาร์คำ
3.นางสาวนันทิญา  สุภัสราอรุณ</v>
          </cell>
          <cell r="BW837" t="str">
            <v xml:space="preserve">จำเลยที่ 1
คู่สมรสจำเลยที่ 1
จำเลยที่3
</v>
          </cell>
          <cell r="BX837" t="str">
            <v xml:space="preserve">3-5014-00243-25-4
3-5005-00175-82-9
3-5212-00404-30-1
</v>
          </cell>
          <cell r="BY837"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7" t="str">
            <v>พบทรัพย์</v>
          </cell>
        </row>
        <row r="838">
          <cell r="B838">
            <v>2310</v>
          </cell>
          <cell r="C838">
            <v>833</v>
          </cell>
          <cell r="G838" t="str">
            <v>800076216152,
800076224586</v>
          </cell>
          <cell r="H838" t="str">
            <v>นางสาว</v>
          </cell>
          <cell r="I838" t="str">
            <v>สุทธิกานต์</v>
          </cell>
          <cell r="J838" t="str">
            <v>ปันใจ</v>
          </cell>
          <cell r="K838">
            <v>1559900204747</v>
          </cell>
          <cell r="L838" t="str">
            <v>บิ๊กซี หางดง</v>
          </cell>
          <cell r="M838" t="str">
            <v>เชียงใหม่ 3</v>
          </cell>
          <cell r="N838">
            <v>8</v>
          </cell>
          <cell r="O838" t="str">
            <v>สินเชื่อธนาคารประชาชน, สินเชื่อแก้ไขปัญหาหนี้นอกระบบPSA</v>
          </cell>
          <cell r="P838" t="str">
            <v>1.บุคคลค้ำประกัน</v>
          </cell>
          <cell r="Q838">
            <v>80267</v>
          </cell>
          <cell r="R838">
            <v>33439.71</v>
          </cell>
          <cell r="S838" t="str">
            <v>แขวงเชียงดาว</v>
          </cell>
          <cell r="T838" t="str">
            <v>ผบE42</v>
          </cell>
          <cell r="U838">
            <v>2566</v>
          </cell>
          <cell r="V838" t="str">
            <v>ผบE143</v>
          </cell>
          <cell r="W838">
            <v>2566</v>
          </cell>
          <cell r="AA838">
            <v>21</v>
          </cell>
          <cell r="AB838">
            <v>2</v>
          </cell>
          <cell r="AC838">
            <v>2566</v>
          </cell>
          <cell r="BC838">
            <v>600</v>
          </cell>
          <cell r="BD838">
            <v>24</v>
          </cell>
          <cell r="BE838">
            <v>1</v>
          </cell>
          <cell r="BF838">
            <v>2568</v>
          </cell>
          <cell r="BG838">
            <v>0</v>
          </cell>
          <cell r="BH838" t="str">
            <v>-</v>
          </cell>
          <cell r="BI838" t="str">
            <v>-</v>
          </cell>
          <cell r="BJ838" t="str">
            <v>-</v>
          </cell>
          <cell r="BK838">
            <v>0</v>
          </cell>
          <cell r="BL838">
            <v>790</v>
          </cell>
          <cell r="BM838">
            <v>0</v>
          </cell>
          <cell r="BN838" t="str">
            <v/>
          </cell>
          <cell r="BO838" t="str">
            <v/>
          </cell>
          <cell r="BP838" t="str">
            <v/>
          </cell>
          <cell r="BQ838" t="str">
            <v>-</v>
          </cell>
          <cell r="BR838" t="str">
            <v>-</v>
          </cell>
          <cell r="BS838" t="str">
            <v>-</v>
          </cell>
          <cell r="BT838" t="str">
            <v>นางสาวสุทธิกานต์ ปันใจ</v>
          </cell>
          <cell r="BU838">
            <v>888165010642</v>
          </cell>
          <cell r="BV838" t="str">
            <v xml:space="preserve">1.นางสาวสุทธิกานต์  ปันใจ
2.นงสาวรัชนี  วิเศษ
</v>
          </cell>
          <cell r="BW838" t="str">
            <v xml:space="preserve">จำเลยที่ 1
จำเลยที่ 2
</v>
          </cell>
          <cell r="BX838" t="str">
            <v>1-5599-00204-74-7
1-5011-00095-95-4</v>
          </cell>
          <cell r="BY838"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8" t="str">
            <v>ไม่พบทรัพย์</v>
          </cell>
        </row>
        <row r="839">
          <cell r="B839">
            <v>2311</v>
          </cell>
          <cell r="C839">
            <v>834</v>
          </cell>
          <cell r="G839">
            <v>800120791655</v>
          </cell>
          <cell r="H839" t="str">
            <v>นางสาว</v>
          </cell>
          <cell r="I839" t="str">
            <v>จิตฤดี</v>
          </cell>
          <cell r="J839" t="str">
            <v>ปางไธสงค์</v>
          </cell>
          <cell r="K839">
            <v>1505300028898</v>
          </cell>
          <cell r="L839" t="str">
            <v>บิ๊กซี หางดง</v>
          </cell>
          <cell r="M839" t="str">
            <v>เชียงใหม่ 3</v>
          </cell>
          <cell r="N839">
            <v>8</v>
          </cell>
          <cell r="O839" t="str">
            <v>สินเชื่อธนาคารประชาชน</v>
          </cell>
          <cell r="P839" t="str">
            <v>1.บุคคลค้ำประกัน</v>
          </cell>
          <cell r="Q839">
            <v>23328</v>
          </cell>
          <cell r="R839">
            <v>1306.24</v>
          </cell>
          <cell r="S839" t="str">
            <v>จังหวัดลำพูน</v>
          </cell>
          <cell r="T839" t="str">
            <v>ผบE86</v>
          </cell>
          <cell r="U839">
            <v>2566</v>
          </cell>
          <cell r="V839" t="str">
            <v>ผบE860</v>
          </cell>
          <cell r="W839">
            <v>2566</v>
          </cell>
          <cell r="AA839">
            <v>4</v>
          </cell>
          <cell r="AB839">
            <v>4</v>
          </cell>
          <cell r="AC839">
            <v>2566</v>
          </cell>
          <cell r="BC839">
            <v>300</v>
          </cell>
          <cell r="BD839">
            <v>9</v>
          </cell>
          <cell r="BE839">
            <v>8</v>
          </cell>
          <cell r="BF839">
            <v>2567</v>
          </cell>
          <cell r="BG839">
            <v>0</v>
          </cell>
          <cell r="BH839" t="str">
            <v>-</v>
          </cell>
          <cell r="BI839" t="str">
            <v>-</v>
          </cell>
          <cell r="BJ839" t="str">
            <v>-</v>
          </cell>
          <cell r="BK839">
            <v>0</v>
          </cell>
          <cell r="BL839">
            <v>260</v>
          </cell>
          <cell r="BM839">
            <v>0</v>
          </cell>
          <cell r="BN839" t="str">
            <v/>
          </cell>
          <cell r="BO839" t="str">
            <v/>
          </cell>
          <cell r="BP839" t="str">
            <v/>
          </cell>
          <cell r="BQ839" t="str">
            <v>-</v>
          </cell>
          <cell r="BR839" t="str">
            <v>-</v>
          </cell>
          <cell r="BS839" t="str">
            <v>-</v>
          </cell>
          <cell r="BT839" t="str">
            <v>นางสาวจิตฤดี ปางไธสงค์</v>
          </cell>
          <cell r="BU839">
            <v>8000165010651</v>
          </cell>
          <cell r="BV839" t="str">
            <v>นางสาวจิตฤดี  ปางไธสงค์</v>
          </cell>
          <cell r="BW839" t="str">
            <v>จำเลย</v>
          </cell>
          <cell r="BX839" t="str">
            <v>1-5053-00028-89-8</v>
          </cell>
          <cell r="BY839" t="str">
            <v>-ไม่พบว่ามีกรรมสิทธิ์ในที่ดิน อ.เมืองลำพูน จ.ลำพูน</v>
          </cell>
          <cell r="BZ839" t="str">
            <v>ไม่พบทรัพย์</v>
          </cell>
          <cell r="CA839" t="str">
            <v>พบ</v>
          </cell>
        </row>
        <row r="840">
          <cell r="B840">
            <v>2312</v>
          </cell>
          <cell r="C840">
            <v>835</v>
          </cell>
          <cell r="D840">
            <v>9</v>
          </cell>
          <cell r="E840">
            <v>11</v>
          </cell>
          <cell r="F840">
            <v>2566</v>
          </cell>
          <cell r="G840">
            <v>800030271186</v>
          </cell>
          <cell r="H840" t="str">
            <v>นางสาว</v>
          </cell>
          <cell r="I840" t="str">
            <v>ดวงนภาไร</v>
          </cell>
          <cell r="J840" t="str">
            <v>ปันวิชัย</v>
          </cell>
          <cell r="K840" t="str">
            <v>3 5017 00181 59 9</v>
          </cell>
          <cell r="L840" t="str">
            <v>ดอยเต่า</v>
          </cell>
          <cell r="M840" t="str">
            <v>เชียงใหม่ 3</v>
          </cell>
          <cell r="N840">
            <v>8</v>
          </cell>
          <cell r="O840" t="str">
            <v>สินเชื่อพัฒนาองค์กรชุมชน</v>
          </cell>
          <cell r="P840" t="str">
            <v>1.บุคคลค้ำประกัน</v>
          </cell>
          <cell r="S840" t="str">
            <v>จังหวัดฮอด</v>
          </cell>
          <cell r="T840" t="str">
            <v>ผบ.955</v>
          </cell>
          <cell r="U840">
            <v>2560</v>
          </cell>
          <cell r="V840" t="str">
            <v>ผบ.28</v>
          </cell>
          <cell r="W840">
            <v>2561</v>
          </cell>
          <cell r="X840">
            <v>25</v>
          </cell>
          <cell r="Y840">
            <v>1</v>
          </cell>
          <cell r="Z840">
            <v>2561</v>
          </cell>
          <cell r="BC840">
            <v>1200</v>
          </cell>
          <cell r="BD840">
            <v>17</v>
          </cell>
          <cell r="BE840">
            <v>1</v>
          </cell>
          <cell r="BF840">
            <v>2568</v>
          </cell>
          <cell r="BG840">
            <v>0</v>
          </cell>
          <cell r="BH840" t="str">
            <v>-</v>
          </cell>
          <cell r="BI840" t="str">
            <v>-</v>
          </cell>
          <cell r="BJ840" t="str">
            <v>-</v>
          </cell>
          <cell r="BK840">
            <v>0</v>
          </cell>
          <cell r="BL840">
            <v>870</v>
          </cell>
          <cell r="BM840">
            <v>0</v>
          </cell>
          <cell r="BN840" t="str">
            <v/>
          </cell>
          <cell r="BO840" t="str">
            <v/>
          </cell>
          <cell r="BP840" t="str">
            <v/>
          </cell>
          <cell r="BQ840" t="str">
            <v>-</v>
          </cell>
          <cell r="BR840" t="str">
            <v>-</v>
          </cell>
          <cell r="BS840" t="str">
            <v>-</v>
          </cell>
          <cell r="BT840" t="str">
            <v>นางสาวดวงนภาไร ปันวิชัย</v>
          </cell>
          <cell r="BU840">
            <v>823760010255</v>
          </cell>
          <cell r="BV840" t="str">
            <v xml:space="preserve">1.นางสาวดวงนภาไร  ปันวิชัย
2.ร.ต.อ.เนตรดุลย์  กาพย์ไชย
3.นายสุทัศน์  ติ๊บแก้ว
4.นางบัวแก้ว  ติ๊บแก้ว
</v>
          </cell>
          <cell r="BW840" t="str">
            <v>จำเลยที่ 1
จำเลยที่ 2
จำเลยที่ 3
คู่สมรสจำเลยที่ 3</v>
          </cell>
          <cell r="BX840" t="str">
            <v>3-5017-001810-59-9
3-6501-01169-47-6
3-5017-00226-74-6
3-5017-00226-75-4</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row>
        <row r="841">
          <cell r="B841">
            <v>2313</v>
          </cell>
          <cell r="C841">
            <v>836</v>
          </cell>
          <cell r="D841">
            <v>9</v>
          </cell>
          <cell r="E841">
            <v>11</v>
          </cell>
          <cell r="F841">
            <v>2566</v>
          </cell>
          <cell r="G841">
            <v>800038308246</v>
          </cell>
          <cell r="H841" t="str">
            <v>นางสาว</v>
          </cell>
          <cell r="I841" t="str">
            <v>พนิดา</v>
          </cell>
          <cell r="J841" t="str">
            <v>ธิแก้ว</v>
          </cell>
          <cell r="K841" t="str">
            <v>3 5017 00139 49 5</v>
          </cell>
          <cell r="L841" t="str">
            <v>ดอยเต่า</v>
          </cell>
          <cell r="M841" t="str">
            <v>เชียงใหม่ 3</v>
          </cell>
          <cell r="N841">
            <v>8</v>
          </cell>
          <cell r="P841" t="str">
            <v>1.บุคคลค้ำประกัน</v>
          </cell>
          <cell r="S841" t="str">
            <v>จังหวัดฮอด</v>
          </cell>
          <cell r="T841" t="str">
            <v>ผบ.1025</v>
          </cell>
          <cell r="U841">
            <v>2560</v>
          </cell>
          <cell r="V841" t="str">
            <v>ผบ.1153</v>
          </cell>
          <cell r="W841">
            <v>2560</v>
          </cell>
          <cell r="AA841">
            <v>27</v>
          </cell>
          <cell r="AB841">
            <v>12</v>
          </cell>
          <cell r="AC841">
            <v>2560</v>
          </cell>
          <cell r="BC841">
            <v>900</v>
          </cell>
          <cell r="BD841">
            <v>9</v>
          </cell>
          <cell r="BE841">
            <v>8</v>
          </cell>
          <cell r="BF841">
            <v>2567</v>
          </cell>
          <cell r="BG841">
            <v>0</v>
          </cell>
          <cell r="BH841" t="str">
            <v>-</v>
          </cell>
          <cell r="BI841" t="str">
            <v>-</v>
          </cell>
          <cell r="BJ841" t="str">
            <v>-</v>
          </cell>
          <cell r="BK841">
            <v>0</v>
          </cell>
          <cell r="BL841">
            <v>680</v>
          </cell>
          <cell r="BM841">
            <v>0</v>
          </cell>
          <cell r="BN841" t="str">
            <v/>
          </cell>
          <cell r="BO841" t="str">
            <v/>
          </cell>
          <cell r="BP841" t="str">
            <v/>
          </cell>
          <cell r="BQ841" t="str">
            <v>-</v>
          </cell>
          <cell r="BR841" t="str">
            <v>-</v>
          </cell>
          <cell r="BS841" t="str">
            <v>-</v>
          </cell>
          <cell r="BT841" t="str">
            <v>นางสาวพนิดา ธิแก้ว</v>
          </cell>
          <cell r="BU841">
            <v>0</v>
          </cell>
          <cell r="BV841" t="str">
            <v xml:space="preserve">1.นางสาวพนิดา  ธิแก้ว
2.นางสาวรำพันธ์  ศรีโยธา
3.นางสาวพัชรินทร์  ศรีมา
</v>
          </cell>
          <cell r="BW841" t="str">
            <v xml:space="preserve">จำเลยที่ 1
จำเลยที่ 2
จำเลยที่ 3
</v>
          </cell>
          <cell r="BX841" t="str">
            <v xml:space="preserve">3-5017-00139-49-5
3-4014-000225-96-7
3-5017-00064-52-5
</v>
          </cell>
          <cell r="BY84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1" t="str">
            <v>ไม่พบทรัพย์</v>
          </cell>
          <cell r="CA841" t="str">
            <v>พบ</v>
          </cell>
        </row>
        <row r="842">
          <cell r="B842">
            <v>2314</v>
          </cell>
          <cell r="C842">
            <v>837</v>
          </cell>
          <cell r="D842">
            <v>9</v>
          </cell>
          <cell r="E842">
            <v>11</v>
          </cell>
          <cell r="F842">
            <v>2566</v>
          </cell>
          <cell r="G842">
            <v>800034635386</v>
          </cell>
          <cell r="H842" t="str">
            <v>นาง</v>
          </cell>
          <cell r="I842" t="str">
            <v>เกี๋ยงคำ</v>
          </cell>
          <cell r="J842" t="str">
            <v>แก้วปลูก</v>
          </cell>
          <cell r="K842" t="str">
            <v>3 5017 00171 69 1</v>
          </cell>
          <cell r="L842" t="str">
            <v>ดอยเต่า</v>
          </cell>
          <cell r="M842" t="str">
            <v>เชียงใหม่ 3</v>
          </cell>
          <cell r="N842">
            <v>8</v>
          </cell>
          <cell r="O842" t="str">
            <v>สินเชื่อองค์กรชุมชน</v>
          </cell>
          <cell r="P842" t="str">
            <v>1.บุคคลค้ำประกัน</v>
          </cell>
          <cell r="S842" t="str">
            <v>จังหวัดฮอด</v>
          </cell>
          <cell r="T842" t="str">
            <v>ผบ.1469</v>
          </cell>
          <cell r="U842">
            <v>2559</v>
          </cell>
          <cell r="V842" t="str">
            <v>ผบ.105</v>
          </cell>
          <cell r="W842">
            <v>2560</v>
          </cell>
          <cell r="AA842">
            <v>6</v>
          </cell>
          <cell r="AB842">
            <v>3</v>
          </cell>
          <cell r="AC842">
            <v>2560</v>
          </cell>
          <cell r="BC842">
            <v>1500</v>
          </cell>
          <cell r="BD842">
            <v>24</v>
          </cell>
          <cell r="BE842">
            <v>1</v>
          </cell>
          <cell r="BF842">
            <v>2568</v>
          </cell>
          <cell r="BG842">
            <v>0</v>
          </cell>
          <cell r="BH842" t="str">
            <v>-</v>
          </cell>
          <cell r="BI842" t="str">
            <v>-</v>
          </cell>
          <cell r="BJ842" t="str">
            <v>-</v>
          </cell>
          <cell r="BK842">
            <v>0</v>
          </cell>
          <cell r="BL842">
            <v>1655</v>
          </cell>
          <cell r="BM842">
            <v>0</v>
          </cell>
          <cell r="BN842" t="str">
            <v/>
          </cell>
          <cell r="BO842" t="str">
            <v/>
          </cell>
          <cell r="BP842" t="str">
            <v/>
          </cell>
          <cell r="BQ842" t="str">
            <v>-</v>
          </cell>
          <cell r="BR842" t="str">
            <v>-</v>
          </cell>
          <cell r="BS842" t="str">
            <v>-</v>
          </cell>
          <cell r="BT842" t="str">
            <v>นางเกี๋ยงคำ แก้วปลูก</v>
          </cell>
          <cell r="BU842">
            <v>823759010016</v>
          </cell>
          <cell r="BV842" t="str">
            <v xml:space="preserve">1.นางเกี๋ยงคำ  แก้วปลูก
2.นายชอน  แก้วจา
3.นางสายพิน  แก้วจา
4.นางชนิตรา  แก้วจา
5.นายทวีทรัพย์  ยาวิชัยพรรณ
</v>
          </cell>
          <cell r="BW842" t="str">
            <v xml:space="preserve">จำเลยที่ 1
จำเลยที่ 2
คู่สมรสจำเลยที่ 2
จำเลยที่ 3
คู่สมรสจำเลยที่ 3
</v>
          </cell>
          <cell r="BX842" t="str">
            <v>3-5017-00171-69-1
3-5017-00167-52-9
3-5104-00140-84-5
3-5017-00167-53-7
5-5705-90004-43-0</v>
          </cell>
          <cell r="BY842"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2" t="str">
            <v>ไม่พบทรัพย์</v>
          </cell>
        </row>
        <row r="843">
          <cell r="B843">
            <v>2315</v>
          </cell>
          <cell r="C843">
            <v>838</v>
          </cell>
          <cell r="D843">
            <v>9</v>
          </cell>
          <cell r="E843">
            <v>11</v>
          </cell>
          <cell r="F843">
            <v>2566</v>
          </cell>
          <cell r="G843">
            <v>800037933952</v>
          </cell>
          <cell r="H843" t="str">
            <v>นางสาว</v>
          </cell>
          <cell r="I843" t="str">
            <v>มนันสนันท์</v>
          </cell>
          <cell r="J843" t="str">
            <v>ปัญญาแดง</v>
          </cell>
          <cell r="K843" t="str">
            <v>3 5016 00037 88 7</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ผบ.629</v>
          </cell>
          <cell r="U843">
            <v>2558</v>
          </cell>
          <cell r="V843" t="str">
            <v>ผบ.27</v>
          </cell>
          <cell r="W843">
            <v>2559</v>
          </cell>
          <cell r="AA843">
            <v>1</v>
          </cell>
          <cell r="AB843">
            <v>2</v>
          </cell>
          <cell r="AC843">
            <v>2559</v>
          </cell>
          <cell r="BC843">
            <v>1500</v>
          </cell>
          <cell r="BD843">
            <v>9</v>
          </cell>
          <cell r="BE843">
            <v>8</v>
          </cell>
          <cell r="BF843">
            <v>2567</v>
          </cell>
          <cell r="BG843">
            <v>0</v>
          </cell>
          <cell r="BH843" t="str">
            <v>-</v>
          </cell>
          <cell r="BI843" t="str">
            <v>-</v>
          </cell>
          <cell r="BJ843" t="str">
            <v>-</v>
          </cell>
          <cell r="BK843">
            <v>0</v>
          </cell>
          <cell r="BL843">
            <v>1215</v>
          </cell>
          <cell r="BM843">
            <v>0</v>
          </cell>
          <cell r="BN843" t="str">
            <v/>
          </cell>
          <cell r="BO843" t="str">
            <v/>
          </cell>
          <cell r="BP843" t="str">
            <v/>
          </cell>
          <cell r="BQ843" t="str">
            <v>-</v>
          </cell>
          <cell r="BR843" t="str">
            <v>-</v>
          </cell>
          <cell r="BS843" t="str">
            <v>-</v>
          </cell>
          <cell r="BT843" t="str">
            <v>นางสาวมนันสนันท์ ปัญญาแดง</v>
          </cell>
          <cell r="BU843">
            <v>823758010438</v>
          </cell>
          <cell r="BV843"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3" t="str">
            <v xml:space="preserve">จำเลยที่ 1
จำเลยที่ 2
คู่สมรสจำเลยที่ 2
จำเลยที่ 3
คู่สมรสจำเลยที่ 3
</v>
          </cell>
          <cell r="BX843" t="str">
            <v>3-5016-00037-88-7
3-5002-00123-20-3
3-5002-00065-78-5
1-5099-00124-24-7
3-5015-00260-43-6</v>
          </cell>
          <cell r="BY843"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3" t="str">
            <v>พบทรัพย์</v>
          </cell>
          <cell r="CA843" t="str">
            <v>พบ</v>
          </cell>
        </row>
        <row r="844">
          <cell r="B844">
            <v>2316</v>
          </cell>
          <cell r="C844">
            <v>839</v>
          </cell>
          <cell r="D844">
            <v>9</v>
          </cell>
          <cell r="E844">
            <v>11</v>
          </cell>
          <cell r="F844">
            <v>2566</v>
          </cell>
          <cell r="G844">
            <v>800032376736</v>
          </cell>
          <cell r="H844" t="str">
            <v>นาง</v>
          </cell>
          <cell r="I844" t="str">
            <v>ทินประภา</v>
          </cell>
          <cell r="J844" t="str">
            <v>เพียงจันทร์</v>
          </cell>
          <cell r="K844" t="str">
            <v>3 5002 00709 18 6</v>
          </cell>
          <cell r="L844" t="str">
            <v>ฮอด</v>
          </cell>
          <cell r="M844" t="str">
            <v>เชียงใหม่ 3</v>
          </cell>
          <cell r="N844">
            <v>8</v>
          </cell>
          <cell r="O844" t="str">
            <v>สินเชื่อธนาคารประชาชน</v>
          </cell>
          <cell r="P844" t="str">
            <v>1.บุคคลค้ำประกัน</v>
          </cell>
          <cell r="S844" t="str">
            <v>จังหวัดฮอด</v>
          </cell>
          <cell r="T844" t="str">
            <v>ผบ.433</v>
          </cell>
          <cell r="U844">
            <v>2561</v>
          </cell>
          <cell r="V844" t="str">
            <v>ผบ.890</v>
          </cell>
          <cell r="W844">
            <v>2561</v>
          </cell>
          <cell r="AA844">
            <v>28</v>
          </cell>
          <cell r="AB844">
            <v>8</v>
          </cell>
          <cell r="AC844">
            <v>2561</v>
          </cell>
          <cell r="BC844">
            <v>1800</v>
          </cell>
          <cell r="BD844">
            <v>9</v>
          </cell>
          <cell r="BE844">
            <v>8</v>
          </cell>
          <cell r="BF844">
            <v>2567</v>
          </cell>
          <cell r="BG844">
            <v>0</v>
          </cell>
          <cell r="BH844" t="str">
            <v>-</v>
          </cell>
          <cell r="BI844" t="str">
            <v>-</v>
          </cell>
          <cell r="BJ844" t="str">
            <v>-</v>
          </cell>
          <cell r="BK844">
            <v>0</v>
          </cell>
          <cell r="BL844">
            <v>1675</v>
          </cell>
          <cell r="BM844">
            <v>0</v>
          </cell>
          <cell r="BN844" t="str">
            <v/>
          </cell>
          <cell r="BO844" t="str">
            <v/>
          </cell>
          <cell r="BP844" t="str">
            <v/>
          </cell>
          <cell r="BQ844" t="str">
            <v>-</v>
          </cell>
          <cell r="BR844" t="str">
            <v>-</v>
          </cell>
          <cell r="BS844" t="str">
            <v>-</v>
          </cell>
          <cell r="BT844" t="str">
            <v>นางทินประภา เพียงจันทร์</v>
          </cell>
          <cell r="BU844">
            <v>0</v>
          </cell>
          <cell r="BV844"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4" t="str">
            <v xml:space="preserve">จำเลยที่ 1
คู่สมรสจำเลยที่ 1
จำเลยที่ 2
คู่สมรสจำเลยที่ 2
จำเลยที่ 3
คู่สมรสจำเลยที่ 3
</v>
          </cell>
          <cell r="BX844" t="str">
            <v xml:space="preserve">3-5002-00709-18-6
3-5002-00597-38-8
3-1901-00234-80-5
3-5804-00007-79-7
3-5016-00324-46-1
3-5002-00390-75-9
</v>
          </cell>
          <cell r="BY844"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4" t="str">
            <v>พบทรัพย์</v>
          </cell>
          <cell r="CA844" t="str">
            <v>พบ</v>
          </cell>
        </row>
        <row r="845">
          <cell r="B845">
            <v>2317</v>
          </cell>
          <cell r="C845">
            <v>840</v>
          </cell>
          <cell r="D845">
            <v>9</v>
          </cell>
          <cell r="E845">
            <v>11</v>
          </cell>
          <cell r="F845">
            <v>2566</v>
          </cell>
          <cell r="G845">
            <v>800017698765</v>
          </cell>
          <cell r="H845" t="str">
            <v>นางสาว</v>
          </cell>
          <cell r="I845" t="str">
            <v>กมลวรรณ</v>
          </cell>
          <cell r="J845" t="str">
            <v>แก้วคำมา</v>
          </cell>
          <cell r="K845" t="str">
            <v>3 5016 00001 47 5</v>
          </cell>
          <cell r="L845" t="str">
            <v>อมก๋อย</v>
          </cell>
          <cell r="M845" t="str">
            <v>เชียงใหม่ 3</v>
          </cell>
          <cell r="N845">
            <v>8</v>
          </cell>
          <cell r="O845" t="str">
            <v>สินเชื่อพัฒนากลุ่มอาชีพ (เกื้อกูล)</v>
          </cell>
          <cell r="P845" t="str">
            <v>1.บุคคลค้ำประกัน</v>
          </cell>
          <cell r="S845" t="str">
            <v>จังหวัดฮอด</v>
          </cell>
          <cell r="T845" t="str">
            <v>ผบ.1269</v>
          </cell>
          <cell r="U845">
            <v>2559</v>
          </cell>
          <cell r="V845" t="str">
            <v>ผบ.1515</v>
          </cell>
          <cell r="W845">
            <v>2559</v>
          </cell>
          <cell r="AA845">
            <v>30</v>
          </cell>
          <cell r="AB845">
            <v>11</v>
          </cell>
          <cell r="AC845">
            <v>2559</v>
          </cell>
          <cell r="BC845">
            <v>1500</v>
          </cell>
          <cell r="BD845">
            <v>1</v>
          </cell>
          <cell r="BE845">
            <v>7</v>
          </cell>
          <cell r="BF845">
            <v>2567</v>
          </cell>
          <cell r="BG845">
            <v>0</v>
          </cell>
          <cell r="BH845" t="str">
            <v>-</v>
          </cell>
          <cell r="BI845" t="str">
            <v>-</v>
          </cell>
          <cell r="BJ845" t="str">
            <v>-</v>
          </cell>
          <cell r="BK845">
            <v>0</v>
          </cell>
          <cell r="BL845">
            <v>1530</v>
          </cell>
          <cell r="BM845">
            <v>0</v>
          </cell>
          <cell r="BN845">
            <v>28</v>
          </cell>
          <cell r="BO845">
            <v>8</v>
          </cell>
          <cell r="BP845">
            <v>2567</v>
          </cell>
          <cell r="BQ845" t="str">
            <v>-</v>
          </cell>
          <cell r="BR845" t="str">
            <v>-</v>
          </cell>
          <cell r="BS845" t="str">
            <v>-</v>
          </cell>
          <cell r="BT845" t="str">
            <v>นางสาวกมลวรรณ แก้วคำมา</v>
          </cell>
          <cell r="BU845">
            <v>0</v>
          </cell>
          <cell r="BV845"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5" t="str">
            <v xml:space="preserve">จำเลยที่ 1
จำเลยที่ 2
คู่สมรสจำเลยที่ 2
จำเลยที่ 3
จำเลยที่ 4
</v>
          </cell>
          <cell r="BX845" t="str">
            <v xml:space="preserve">3-5016-00001-47-5
3-5005-00470-94-4
3-5005-00441-18-9
3-5017-00042-20-3
3-5103-00098-65-1
</v>
          </cell>
          <cell r="BY845"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5" t="str">
            <v>ไม่พบทรัพย์</v>
          </cell>
        </row>
        <row r="846">
          <cell r="B846">
            <v>2318</v>
          </cell>
          <cell r="C846">
            <v>841</v>
          </cell>
          <cell r="D846">
            <v>30</v>
          </cell>
          <cell r="E846">
            <v>11</v>
          </cell>
          <cell r="F846">
            <v>2566</v>
          </cell>
          <cell r="G846">
            <v>800039581163</v>
          </cell>
          <cell r="H846" t="str">
            <v>นาย</v>
          </cell>
          <cell r="I846" t="str">
            <v xml:space="preserve">ธีระวัช  </v>
          </cell>
          <cell r="J846" t="str">
            <v>ไชยพูน</v>
          </cell>
          <cell r="L846" t="str">
            <v>ฮอด</v>
          </cell>
          <cell r="M846" t="str">
            <v>เชียงใหม่ 3</v>
          </cell>
          <cell r="N846">
            <v>8</v>
          </cell>
          <cell r="O846" t="str">
            <v>สินเชื่อห้องแถว</v>
          </cell>
          <cell r="P846" t="str">
            <v>1.บุคคลค้ำประกัน</v>
          </cell>
          <cell r="Q846">
            <v>237938.71</v>
          </cell>
          <cell r="R846">
            <v>16792.12</v>
          </cell>
          <cell r="S846" t="str">
            <v>จังหวัดฮอด</v>
          </cell>
          <cell r="T846" t="str">
            <v>ผบ.168</v>
          </cell>
          <cell r="U846">
            <v>2561</v>
          </cell>
          <cell r="V846" t="str">
            <v>ผบ.406</v>
          </cell>
          <cell r="W846">
            <v>2561</v>
          </cell>
          <cell r="AA846">
            <v>14</v>
          </cell>
          <cell r="AB846">
            <v>6</v>
          </cell>
          <cell r="AC846">
            <v>2561</v>
          </cell>
          <cell r="BB846" t="str">
            <v>สืบทรัพย์ 22/03/67//ลงผล3/4/67//รายงานผล21/5/67</v>
          </cell>
          <cell r="BC846" t="str">
            <v/>
          </cell>
          <cell r="BD846" t="str">
            <v/>
          </cell>
          <cell r="BE846" t="str">
            <v/>
          </cell>
          <cell r="BF846" t="str">
            <v/>
          </cell>
          <cell r="BG846" t="str">
            <v/>
          </cell>
          <cell r="BH846" t="str">
            <v/>
          </cell>
          <cell r="BI846" t="str">
            <v/>
          </cell>
          <cell r="BJ846" t="str">
            <v/>
          </cell>
          <cell r="BK846" t="str">
            <v/>
          </cell>
          <cell r="BL846" t="str">
            <v/>
          </cell>
          <cell r="BM846" t="str">
            <v/>
          </cell>
          <cell r="BN846" t="str">
            <v/>
          </cell>
          <cell r="BO846" t="str">
            <v/>
          </cell>
          <cell r="BP846" t="str">
            <v/>
          </cell>
          <cell r="BQ846" t="str">
            <v/>
          </cell>
          <cell r="BR846" t="str">
            <v/>
          </cell>
          <cell r="BS846" t="str">
            <v/>
          </cell>
          <cell r="BT846" t="str">
            <v>นายธีระวัช   ไชยพูน</v>
          </cell>
          <cell r="BU846">
            <v>823760010344</v>
          </cell>
          <cell r="BV846" t="str">
            <v xml:space="preserve">1.นายธีระวัช ไชยพูน
2.นายธีระศักดิ์ ไชยพูน
3.นางงสาวณัฐริณทร์ ไชยพูน
4.นายธนาวุฒิ ยาวิชัย
5.นายวิชัยยุทธส์ พึงหิรัญ 
</v>
          </cell>
          <cell r="BW846" t="str">
            <v>จำเลยที่ 1
จำเลยที่ 2
คู่สมรสจำเลยที่ 2
จำเลยที่ 3
จำเลยที่ 4</v>
          </cell>
          <cell r="BX846" t="str">
            <v>3-5103-00098-65-1
3-5103-00098-66-9
3-5013-00755-07-5
3-5016-00009-16-6
3-5103-00415-05-2</v>
          </cell>
          <cell r="BY846"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6" t="str">
            <v>พบ</v>
          </cell>
          <cell r="CB846">
            <v>5</v>
          </cell>
        </row>
        <row r="847">
          <cell r="B847">
            <v>2319</v>
          </cell>
          <cell r="C847">
            <v>842</v>
          </cell>
          <cell r="D847">
            <v>30</v>
          </cell>
          <cell r="E847">
            <v>11</v>
          </cell>
          <cell r="F847">
            <v>2566</v>
          </cell>
          <cell r="G847">
            <v>800059760374</v>
          </cell>
          <cell r="H847" t="str">
            <v>นาง</v>
          </cell>
          <cell r="I847" t="str">
            <v>นรมน</v>
          </cell>
          <cell r="J847" t="str">
            <v>บุญทวี</v>
          </cell>
          <cell r="L847" t="str">
            <v>ฮอด</v>
          </cell>
          <cell r="M847" t="str">
            <v>เชียงใหม่ 3</v>
          </cell>
          <cell r="N847">
            <v>8</v>
          </cell>
          <cell r="O847" t="str">
            <v>สินเชื่อธนาคารประชาชน</v>
          </cell>
          <cell r="P847" t="str">
            <v>1.บุคคลค้ำประกัน</v>
          </cell>
          <cell r="Q847">
            <v>50208.41</v>
          </cell>
          <cell r="R847">
            <v>5776.48</v>
          </cell>
          <cell r="S847" t="str">
            <v>จังหวัดฮอด</v>
          </cell>
          <cell r="T847" t="str">
            <v>ผบ.351</v>
          </cell>
          <cell r="U847">
            <v>2561</v>
          </cell>
          <cell r="V847" t="str">
            <v>ผบ.896</v>
          </cell>
          <cell r="W847">
            <v>2561</v>
          </cell>
          <cell r="AA847">
            <v>30</v>
          </cell>
          <cell r="AB847">
            <v>8</v>
          </cell>
          <cell r="AC847">
            <v>2561</v>
          </cell>
          <cell r="BC847">
            <v>1500</v>
          </cell>
          <cell r="BD847">
            <v>5</v>
          </cell>
          <cell r="BE847">
            <v>7</v>
          </cell>
          <cell r="BF847">
            <v>2567</v>
          </cell>
          <cell r="BG847">
            <v>0</v>
          </cell>
          <cell r="BH847" t="str">
            <v>-</v>
          </cell>
          <cell r="BI847" t="str">
            <v>-</v>
          </cell>
          <cell r="BJ847" t="str">
            <v>-</v>
          </cell>
          <cell r="BK847">
            <v>0</v>
          </cell>
          <cell r="BL847">
            <v>1040</v>
          </cell>
          <cell r="BM847">
            <v>0</v>
          </cell>
          <cell r="BN847" t="str">
            <v/>
          </cell>
          <cell r="BO847" t="str">
            <v/>
          </cell>
          <cell r="BP847" t="str">
            <v/>
          </cell>
          <cell r="BQ847" t="str">
            <v>-</v>
          </cell>
          <cell r="BR847" t="str">
            <v>-</v>
          </cell>
          <cell r="BS847" t="str">
            <v>-</v>
          </cell>
          <cell r="BT847" t="str">
            <v>นางนรมน บุญทวี</v>
          </cell>
          <cell r="BU847">
            <v>823760010345</v>
          </cell>
          <cell r="BV847" t="str">
            <v>1.นางสาวนรมน  บุญทาเมือง
2.นายรรงค์  บุญทวี
3.นางสาววรรณวิภา  มิ่งมาลีโชคชัย
4.นางนงคราญ  สุวีระ
5.นายสันติ  แสงศรีจันทร์</v>
          </cell>
          <cell r="BW847" t="str">
            <v>จำเลยที่ 1
คู่สมรสจำเลยที่ 1
จำเลยที่ 2
จำเลยที่ 3
คู่สมรสจำเลยที่ 3</v>
          </cell>
          <cell r="BX847" t="str">
            <v>3 5016 00086 73 0
3 5016 00089 23 2
1 6398 00084 52 8
3 5016 00086 30 6
3 5603 00496 89 3</v>
          </cell>
          <cell r="BY84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7" t="str">
            <v>ไม่พบทรัพย์</v>
          </cell>
        </row>
        <row r="848">
          <cell r="B848">
            <v>2320</v>
          </cell>
          <cell r="C848">
            <v>843</v>
          </cell>
          <cell r="D848">
            <v>30</v>
          </cell>
          <cell r="E848">
            <v>11</v>
          </cell>
          <cell r="F848">
            <v>2566</v>
          </cell>
          <cell r="G848">
            <v>800039117679</v>
          </cell>
          <cell r="H848" t="str">
            <v>นาย</v>
          </cell>
          <cell r="I848" t="str">
            <v>วิชิต</v>
          </cell>
          <cell r="J848" t="str">
            <v>สมศักดิ์</v>
          </cell>
          <cell r="L848" t="str">
            <v>ฮอด</v>
          </cell>
          <cell r="M848" t="str">
            <v>เชียงใหม่ 3</v>
          </cell>
          <cell r="N848">
            <v>8</v>
          </cell>
          <cell r="O848" t="str">
            <v>สินเชื่อธนาคารประชาชน</v>
          </cell>
          <cell r="P848" t="str">
            <v>1.บุคคลค้ำประกัน</v>
          </cell>
          <cell r="Q848">
            <v>49546.96</v>
          </cell>
          <cell r="R848">
            <v>6619.79</v>
          </cell>
          <cell r="S848" t="str">
            <v>จังหวัดฮอด</v>
          </cell>
          <cell r="T848" t="str">
            <v>ผบ.36</v>
          </cell>
          <cell r="U848">
            <v>2561</v>
          </cell>
          <cell r="V848" t="str">
            <v>ผบ.187</v>
          </cell>
          <cell r="W848">
            <v>2561</v>
          </cell>
          <cell r="X848">
            <v>19</v>
          </cell>
          <cell r="Y848">
            <v>4</v>
          </cell>
          <cell r="Z848">
            <v>2561</v>
          </cell>
          <cell r="BC848">
            <v>1500</v>
          </cell>
          <cell r="BD848">
            <v>5</v>
          </cell>
          <cell r="BE848">
            <v>7</v>
          </cell>
          <cell r="BF848">
            <v>2567</v>
          </cell>
          <cell r="BG848">
            <v>0</v>
          </cell>
          <cell r="BH848" t="str">
            <v>-</v>
          </cell>
          <cell r="BI848" t="str">
            <v>-</v>
          </cell>
          <cell r="BJ848" t="str">
            <v>-</v>
          </cell>
          <cell r="BK848">
            <v>0</v>
          </cell>
          <cell r="BL848">
            <v>1160</v>
          </cell>
          <cell r="BM848">
            <v>0</v>
          </cell>
          <cell r="BN848" t="str">
            <v/>
          </cell>
          <cell r="BO848" t="str">
            <v/>
          </cell>
          <cell r="BP848" t="str">
            <v/>
          </cell>
          <cell r="BQ848" t="str">
            <v>-</v>
          </cell>
          <cell r="BR848" t="str">
            <v>-</v>
          </cell>
          <cell r="BS848" t="str">
            <v>-</v>
          </cell>
          <cell r="BT848" t="str">
            <v>นายวิชิต สมศักดิ์</v>
          </cell>
          <cell r="BU848">
            <v>883262010046</v>
          </cell>
          <cell r="BV848" t="str">
            <v>1.นายวิชิต  สมศักดิ์
2.นางสาวอำไพ  ใจคำปัน
3.นายสมหมาย  คำวงษา
4.นางสาวอภิชญา  มุสิกวัตร์
5.นายพฤทธิคุณ  ปัญญาวงค์</v>
          </cell>
          <cell r="BW848" t="str">
            <v>จำเลยที่ 1
จำเลยที่ 2
คู่สมรสจำเลยที่ 2
จำเลยที่ 3
คู่สมรสจำเลยที่ 3</v>
          </cell>
          <cell r="BX848" t="str">
            <v>1 5099 00433 75 4 
1 5016 00068 71 9
3 5017 00015 14 1
1 5016 00013 81 7
1 5016 00002 10 6</v>
          </cell>
          <cell r="BY848"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8" t="str">
            <v>ไม่พบทรัพย์</v>
          </cell>
        </row>
        <row r="849">
          <cell r="B849">
            <v>2321</v>
          </cell>
          <cell r="C849">
            <v>844</v>
          </cell>
          <cell r="D849">
            <v>30</v>
          </cell>
          <cell r="E849">
            <v>11</v>
          </cell>
          <cell r="F849">
            <v>2566</v>
          </cell>
          <cell r="G849">
            <v>800050393365</v>
          </cell>
          <cell r="H849" t="str">
            <v>นาง</v>
          </cell>
          <cell r="I849" t="str">
            <v>เพียร</v>
          </cell>
          <cell r="J849" t="str">
            <v>ปิ่นงาม</v>
          </cell>
          <cell r="L849" t="str">
            <v>แม่แจ่ม</v>
          </cell>
          <cell r="M849" t="str">
            <v>เชียงใหม่ 3</v>
          </cell>
          <cell r="N849">
            <v>8</v>
          </cell>
          <cell r="O849" t="str">
            <v>สินเชื่อธนาคารประชาชน (สุขใจ)</v>
          </cell>
          <cell r="P849" t="str">
            <v>4.ไม่มีหลักประกัน</v>
          </cell>
          <cell r="Q849">
            <v>23657.33</v>
          </cell>
          <cell r="R849">
            <v>8919.5499999999993</v>
          </cell>
          <cell r="S849" t="str">
            <v>จังหวัดฮอด</v>
          </cell>
          <cell r="T849" t="str">
            <v>ผบ.1429</v>
          </cell>
          <cell r="U849">
            <v>2562</v>
          </cell>
          <cell r="V849" t="str">
            <v>ผบ.2316</v>
          </cell>
          <cell r="W849">
            <v>2563</v>
          </cell>
          <cell r="AA849">
            <v>27</v>
          </cell>
          <cell r="AB849">
            <v>1</v>
          </cell>
          <cell r="AC849">
            <v>2563</v>
          </cell>
          <cell r="BC849">
            <v>600</v>
          </cell>
          <cell r="BD849">
            <v>9</v>
          </cell>
          <cell r="BE849">
            <v>8</v>
          </cell>
          <cell r="BF849">
            <v>2567</v>
          </cell>
          <cell r="BG849">
            <v>0</v>
          </cell>
          <cell r="BH849" t="str">
            <v>-</v>
          </cell>
          <cell r="BI849" t="str">
            <v>-</v>
          </cell>
          <cell r="BJ849" t="str">
            <v>-</v>
          </cell>
          <cell r="BK849">
            <v>0</v>
          </cell>
          <cell r="BL849">
            <v>680</v>
          </cell>
          <cell r="BM849">
            <v>0</v>
          </cell>
          <cell r="BN849" t="str">
            <v/>
          </cell>
          <cell r="BO849" t="str">
            <v/>
          </cell>
          <cell r="BP849" t="str">
            <v/>
          </cell>
          <cell r="BQ849" t="str">
            <v>-</v>
          </cell>
          <cell r="BR849" t="str">
            <v>-</v>
          </cell>
          <cell r="BS849" t="str">
            <v>-</v>
          </cell>
          <cell r="BT849" t="str">
            <v>นางเพียร ปิ่นงาม</v>
          </cell>
          <cell r="BU849">
            <v>823761010169</v>
          </cell>
          <cell r="BV849" t="str">
            <v>1.นางเพียร  ปิ่นงาม 
2.นายสมคิด  ปิ่นงาม</v>
          </cell>
          <cell r="BW849" t="str">
            <v>จำเลย
คู่สมรสจำเลย</v>
          </cell>
          <cell r="BX849" t="str">
            <v>3 5003 00442 57 2
3 1005 02059 33 1</v>
          </cell>
          <cell r="BY849"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9" t="str">
            <v>ไม่พบทรัพย์</v>
          </cell>
          <cell r="CA849" t="str">
            <v>ไม่พบ</v>
          </cell>
        </row>
        <row r="850">
          <cell r="B850">
            <v>2322</v>
          </cell>
          <cell r="C850">
            <v>845</v>
          </cell>
          <cell r="D850">
            <v>30</v>
          </cell>
          <cell r="E850">
            <v>11</v>
          </cell>
          <cell r="F850">
            <v>2566</v>
          </cell>
          <cell r="G850">
            <v>800052098897</v>
          </cell>
          <cell r="H850" t="str">
            <v>นางสาว</v>
          </cell>
          <cell r="I850" t="str">
            <v>สุนิสา</v>
          </cell>
          <cell r="J850" t="str">
            <v>นาวงษา</v>
          </cell>
          <cell r="L850" t="str">
            <v>แม่แจ่ม</v>
          </cell>
          <cell r="M850" t="str">
            <v>เชียงใหม่ 3</v>
          </cell>
          <cell r="N850">
            <v>8</v>
          </cell>
          <cell r="O850" t="str">
            <v>สินเชื่อธนาคารประชาชน</v>
          </cell>
          <cell r="P850" t="str">
            <v>1.บุคคลค้ำประกัน</v>
          </cell>
          <cell r="Q850">
            <v>111819.6</v>
          </cell>
          <cell r="R850">
            <v>16334.45</v>
          </cell>
          <cell r="S850" t="str">
            <v>จังหวัดฮอด</v>
          </cell>
          <cell r="T850" t="str">
            <v>ผบ.2538</v>
          </cell>
          <cell r="U850">
            <v>2562</v>
          </cell>
          <cell r="V850" t="str">
            <v>ผบ.411</v>
          </cell>
          <cell r="W850">
            <v>2562</v>
          </cell>
          <cell r="X850">
            <v>17</v>
          </cell>
          <cell r="Y850">
            <v>6</v>
          </cell>
          <cell r="Z850">
            <v>2562</v>
          </cell>
          <cell r="BC850">
            <v>1200</v>
          </cell>
          <cell r="BD850">
            <v>5</v>
          </cell>
          <cell r="BE850">
            <v>7</v>
          </cell>
          <cell r="BF850">
            <v>2567</v>
          </cell>
          <cell r="BG850">
            <v>0</v>
          </cell>
          <cell r="BH850" t="str">
            <v>-</v>
          </cell>
          <cell r="BI850" t="str">
            <v>-</v>
          </cell>
          <cell r="BJ850" t="str">
            <v>-</v>
          </cell>
          <cell r="BK850">
            <v>0</v>
          </cell>
          <cell r="BL850">
            <v>840</v>
          </cell>
          <cell r="BM850">
            <v>0</v>
          </cell>
          <cell r="BN850">
            <v>7</v>
          </cell>
          <cell r="BO850">
            <v>8</v>
          </cell>
          <cell r="BP850">
            <v>2567</v>
          </cell>
          <cell r="BQ850" t="str">
            <v>-</v>
          </cell>
          <cell r="BR850" t="str">
            <v>-</v>
          </cell>
          <cell r="BS850" t="str">
            <v>-</v>
          </cell>
          <cell r="BT850" t="str">
            <v>นางสาวสุนิสา นาวงษา</v>
          </cell>
          <cell r="BU850">
            <v>883261010108</v>
          </cell>
          <cell r="BV850" t="str">
            <v>1.นางสาวสุนิสา  นาวงษา
2.นางปรารถนา  พิทาคำ
3.นางสมหญิง  โทเวียง
4.นายสาคร  โทเวียง</v>
          </cell>
          <cell r="BW850" t="str">
            <v>จำเลยที่ 1
จำเลยที่ 2
จำเลยที่ 3
คู่สมรสจำเลยที่ 3</v>
          </cell>
          <cell r="BX850" t="str">
            <v>1 5017 00062 40 2
3 5003 00021 51 8
3 6406 00681 23 7
3 5003 00408 27 7</v>
          </cell>
          <cell r="BY850"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0" t="str">
            <v>ไม่พบทรัพย์</v>
          </cell>
        </row>
        <row r="851">
          <cell r="B851">
            <v>2323</v>
          </cell>
          <cell r="C851">
            <v>846</v>
          </cell>
          <cell r="D851">
            <v>30</v>
          </cell>
          <cell r="E851">
            <v>11</v>
          </cell>
          <cell r="F851">
            <v>2566</v>
          </cell>
          <cell r="G851">
            <v>800057193693</v>
          </cell>
          <cell r="H851" t="str">
            <v>นางสาว</v>
          </cell>
          <cell r="I851" t="str">
            <v>กัลยา</v>
          </cell>
          <cell r="J851" t="str">
            <v>ทานา</v>
          </cell>
          <cell r="L851" t="str">
            <v>แม่แจ่ม</v>
          </cell>
          <cell r="M851" t="str">
            <v>เชียงใหม่ 3</v>
          </cell>
          <cell r="N851">
            <v>8</v>
          </cell>
          <cell r="O851" t="str">
            <v>สินเชื่อพัฒนาองค์กรชุมชน(รายบุคคล)</v>
          </cell>
          <cell r="P851" t="str">
            <v>1.บุคคลค้ำประกัน</v>
          </cell>
          <cell r="Q851">
            <v>415952.24</v>
          </cell>
          <cell r="R851">
            <v>145592.95000000001</v>
          </cell>
          <cell r="S851" t="str">
            <v>จังหวัดฮอด</v>
          </cell>
          <cell r="T851" t="str">
            <v>ผบ.777</v>
          </cell>
          <cell r="U851">
            <v>2562</v>
          </cell>
          <cell r="V851" t="str">
            <v>ผบ.1017</v>
          </cell>
          <cell r="W851">
            <v>2562</v>
          </cell>
          <cell r="AA851">
            <v>29</v>
          </cell>
          <cell r="AB851">
            <v>10</v>
          </cell>
          <cell r="AC851">
            <v>2562</v>
          </cell>
          <cell r="BC851">
            <v>1800</v>
          </cell>
          <cell r="BD851">
            <v>5</v>
          </cell>
          <cell r="BE851">
            <v>7</v>
          </cell>
          <cell r="BF851">
            <v>2567</v>
          </cell>
          <cell r="BG851">
            <v>0</v>
          </cell>
          <cell r="BH851" t="str">
            <v>-</v>
          </cell>
          <cell r="BI851" t="str">
            <v>-</v>
          </cell>
          <cell r="BJ851" t="str">
            <v>-</v>
          </cell>
          <cell r="BK851">
            <v>0</v>
          </cell>
          <cell r="BL851">
            <v>1210</v>
          </cell>
          <cell r="BM851">
            <v>0</v>
          </cell>
          <cell r="BN851">
            <v>7</v>
          </cell>
          <cell r="BO851">
            <v>8</v>
          </cell>
          <cell r="BP851">
            <v>2567</v>
          </cell>
          <cell r="BQ851" t="str">
            <v>-</v>
          </cell>
          <cell r="BR851" t="str">
            <v>-</v>
          </cell>
          <cell r="BS851" t="str">
            <v>-</v>
          </cell>
          <cell r="BT851" t="str">
            <v>นางสาวกัลยา ทานา</v>
          </cell>
          <cell r="BU851">
            <v>883262011342</v>
          </cell>
          <cell r="BV851" t="str">
            <v>1.นางสาวกัลยา  อินทาศรี
2.นางบัวผัน  จันแก้วมูล
3.นายสาคร  จันแก้วมูล
4.นางทองใบ  ทานา
5.นายอินสอน  ทานา
6.นางกัญญา  ทานา</v>
          </cell>
          <cell r="BW851" t="str">
            <v>จำเลยที่ 1
จำเลยที่ 2
คู่สมรสจำเลยที่ 2
จำเลยที่ 3
คู่สมรสจำเลยที่ 3
จำเลยที่ 4</v>
          </cell>
          <cell r="BX851" t="str">
            <v>3 5003 00038 98 4
3 5003 00375 37 9
3 5003 00039 10 7
5 5003 00001 35 1
3 5003 00039 04 2
5 5003 00019 36 6</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2324</v>
          </cell>
          <cell r="C852">
            <v>847</v>
          </cell>
          <cell r="D852">
            <v>30</v>
          </cell>
          <cell r="E852">
            <v>11</v>
          </cell>
          <cell r="F852">
            <v>2566</v>
          </cell>
          <cell r="G852">
            <v>800055305414</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v>
          </cell>
          <cell r="P852" t="str">
            <v>1.บุคคลค้ำประกัน</v>
          </cell>
          <cell r="Q852">
            <v>57559.17</v>
          </cell>
          <cell r="R852">
            <v>12041.07</v>
          </cell>
          <cell r="S852" t="str">
            <v>จังหวัดฮอด</v>
          </cell>
          <cell r="T852" t="str">
            <v>ผบ.E264</v>
          </cell>
          <cell r="U852">
            <v>2563</v>
          </cell>
          <cell r="V852" t="str">
            <v>ผบ.E101</v>
          </cell>
          <cell r="W852">
            <v>2563</v>
          </cell>
          <cell r="AA852">
            <v>6</v>
          </cell>
          <cell r="AB852">
            <v>8</v>
          </cell>
          <cell r="AC852">
            <v>2563</v>
          </cell>
          <cell r="BB852" t="str">
            <v>ยกเลิกสืบทรัพย์ 28/5/2567 เนื่องจากชำระหนี้ปิดบัญชี</v>
          </cell>
          <cell r="BC852">
            <v>1200</v>
          </cell>
          <cell r="BD852">
            <v>5</v>
          </cell>
          <cell r="BE852">
            <v>7</v>
          </cell>
          <cell r="BF852">
            <v>2567</v>
          </cell>
          <cell r="BG852">
            <v>0</v>
          </cell>
          <cell r="BH852" t="str">
            <v>-</v>
          </cell>
          <cell r="BI852" t="str">
            <v>-</v>
          </cell>
          <cell r="BJ852" t="str">
            <v>-</v>
          </cell>
          <cell r="BK852">
            <v>0</v>
          </cell>
          <cell r="BL852">
            <v>790</v>
          </cell>
          <cell r="BM852">
            <v>0</v>
          </cell>
          <cell r="BN852">
            <v>7</v>
          </cell>
          <cell r="BO852">
            <v>8</v>
          </cell>
          <cell r="BP852">
            <v>2567</v>
          </cell>
          <cell r="BQ852" t="str">
            <v>-</v>
          </cell>
          <cell r="BR852" t="str">
            <v>-</v>
          </cell>
          <cell r="BS852" t="str">
            <v>-</v>
          </cell>
          <cell r="BT852" t="str">
            <v>นางมณีรัตน์ ใจแก้ว</v>
          </cell>
          <cell r="BU852">
            <v>883263010546</v>
          </cell>
          <cell r="BV852" t="str">
            <v>1.นางมณีรัตน์  ใจแก้ว
2.นายวันชัย  ใจแก้ว
3.นางบุปาผา  จริยา
4.นายอุดม  จริยา</v>
          </cell>
          <cell r="BW852" t="str">
            <v xml:space="preserve">จำเลยที่ 1
คู่สมรสจำเลยที่ 1
จำเลยที่ 2
คู่สมรสจำเลยที่ 2
</v>
          </cell>
          <cell r="BX852" t="str">
            <v xml:space="preserve">3 5003 00338 17 1 
3 5002 00338 33 1
3 5003 00447 12 4
3 5003 00342 54 3
</v>
          </cell>
          <cell r="BY852"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2325</v>
          </cell>
          <cell r="C853">
            <v>848</v>
          </cell>
          <cell r="D853">
            <v>30</v>
          </cell>
          <cell r="E853">
            <v>11</v>
          </cell>
          <cell r="F853">
            <v>2566</v>
          </cell>
          <cell r="G853">
            <v>800051181066</v>
          </cell>
          <cell r="H853" t="str">
            <v>นาง</v>
          </cell>
          <cell r="I853" t="str">
            <v>มณีรัตน์</v>
          </cell>
          <cell r="J853" t="str">
            <v>ใจแก้ว</v>
          </cell>
          <cell r="L853" t="str">
            <v>แม่แจ่ม</v>
          </cell>
          <cell r="M853" t="str">
            <v>เชียงใหม่ 3</v>
          </cell>
          <cell r="N853">
            <v>8</v>
          </cell>
          <cell r="O853" t="str">
            <v>สินเชื่อธนาคารประชาชน (สุขใจ)</v>
          </cell>
          <cell r="P853" t="str">
            <v>4.ไม่มีหลักประกัน</v>
          </cell>
          <cell r="Q853">
            <v>11781.3</v>
          </cell>
          <cell r="R853">
            <v>7061.3</v>
          </cell>
          <cell r="S853" t="str">
            <v>จังหวัดฮอด</v>
          </cell>
          <cell r="T853" t="str">
            <v>ผบ.E217</v>
          </cell>
          <cell r="U853">
            <v>2563</v>
          </cell>
          <cell r="V853" t="str">
            <v>ผบ.E88</v>
          </cell>
          <cell r="W853">
            <v>2563</v>
          </cell>
          <cell r="AA853">
            <v>6</v>
          </cell>
          <cell r="AB853">
            <v>8</v>
          </cell>
          <cell r="AC853">
            <v>2563</v>
          </cell>
          <cell r="BB853" t="str">
            <v>ยกเลิกสืบทรัพย์ 28/5/2567 เนื่องจากชำระหนี้ปิดบัญชี</v>
          </cell>
          <cell r="BC853" t="str">
            <v/>
          </cell>
          <cell r="BD853" t="str">
            <v/>
          </cell>
          <cell r="BE853" t="str">
            <v/>
          </cell>
          <cell r="BF853" t="str">
            <v/>
          </cell>
          <cell r="BG853" t="str">
            <v/>
          </cell>
          <cell r="BH853" t="str">
            <v/>
          </cell>
          <cell r="BI853" t="str">
            <v/>
          </cell>
          <cell r="BJ853" t="str">
            <v/>
          </cell>
          <cell r="BK853" t="str">
            <v/>
          </cell>
          <cell r="BL853" t="str">
            <v/>
          </cell>
          <cell r="BM853" t="str">
            <v/>
          </cell>
          <cell r="BN853" t="str">
            <v/>
          </cell>
          <cell r="BO853" t="str">
            <v/>
          </cell>
          <cell r="BP853" t="str">
            <v/>
          </cell>
          <cell r="BQ853" t="str">
            <v/>
          </cell>
          <cell r="BR853" t="str">
            <v/>
          </cell>
          <cell r="BS853" t="str">
            <v/>
          </cell>
          <cell r="BT853" t="str">
            <v>นางมณีรัตน์ ใจแก้ว</v>
          </cell>
          <cell r="BU853">
            <v>883263011197</v>
          </cell>
          <cell r="BV853" t="str">
            <v>1.นางมณีรัตน์  ใจแก้ว
2.นายวันชัย  ใจแก้ว</v>
          </cell>
          <cell r="BW853" t="str">
            <v>จำเลย
คู่สมรสจำเลย</v>
          </cell>
          <cell r="BX853" t="str">
            <v>3 5003 00338 17 1 
3 5002 00338 33 1</v>
          </cell>
          <cell r="BY853" t="str">
            <v xml:space="preserve">-ไม่พบว่ามีกรรมสิทธิ์ในที่ดิน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2326</v>
          </cell>
          <cell r="C854">
            <v>849</v>
          </cell>
          <cell r="D854">
            <v>30</v>
          </cell>
          <cell r="E854">
            <v>11</v>
          </cell>
          <cell r="F854">
            <v>2566</v>
          </cell>
          <cell r="G854">
            <v>800056679601</v>
          </cell>
          <cell r="H854" t="str">
            <v>นาย</v>
          </cell>
          <cell r="I854" t="str">
            <v>แก้วมา</v>
          </cell>
          <cell r="J854" t="str">
            <v>กรรณิกา</v>
          </cell>
          <cell r="L854" t="str">
            <v>แม่แจ่ม</v>
          </cell>
          <cell r="M854" t="str">
            <v>เชียงใหม่ 3</v>
          </cell>
          <cell r="N854">
            <v>8</v>
          </cell>
          <cell r="O854" t="str">
            <v>สินเชื่อพัฒนาองค์กรชุมชน(รายบุคคล)</v>
          </cell>
          <cell r="P854" t="str">
            <v>1.บุคคลค้ำประกัน</v>
          </cell>
          <cell r="Q854">
            <v>193052.96</v>
          </cell>
          <cell r="R854">
            <v>71129.72</v>
          </cell>
          <cell r="S854" t="str">
            <v>จังหวัดฮอด</v>
          </cell>
          <cell r="T854" t="str">
            <v>ผบ.E251</v>
          </cell>
          <cell r="U854">
            <v>2563</v>
          </cell>
          <cell r="V854" t="str">
            <v>ผบ.E93</v>
          </cell>
          <cell r="W854">
            <v>2563</v>
          </cell>
          <cell r="AA854">
            <v>6</v>
          </cell>
          <cell r="AB854">
            <v>8</v>
          </cell>
          <cell r="AC854">
            <v>2563</v>
          </cell>
          <cell r="BC854">
            <v>1500</v>
          </cell>
          <cell r="BD854">
            <v>5</v>
          </cell>
          <cell r="BE854">
            <v>7</v>
          </cell>
          <cell r="BF854">
            <v>2567</v>
          </cell>
          <cell r="BG854">
            <v>0</v>
          </cell>
          <cell r="BH854" t="str">
            <v>-</v>
          </cell>
          <cell r="BI854" t="str">
            <v>-</v>
          </cell>
          <cell r="BJ854" t="str">
            <v>-</v>
          </cell>
          <cell r="BK854">
            <v>0</v>
          </cell>
          <cell r="BL854">
            <v>1100</v>
          </cell>
          <cell r="BM854">
            <v>0</v>
          </cell>
          <cell r="BN854">
            <v>7</v>
          </cell>
          <cell r="BO854">
            <v>8</v>
          </cell>
          <cell r="BP854">
            <v>2567</v>
          </cell>
          <cell r="BQ854" t="str">
            <v>-</v>
          </cell>
          <cell r="BR854" t="str">
            <v>-</v>
          </cell>
          <cell r="BS854" t="str">
            <v>-</v>
          </cell>
          <cell r="BT854" t="str">
            <v>นายแก้วมา กรรณิกา</v>
          </cell>
          <cell r="BU854">
            <v>883263010548</v>
          </cell>
          <cell r="BV854" t="str">
            <v>1.นายแก้วมา  กรรณิกา
2.นายมณี  ริจ่าม
3.นางจันทร์ดี  ริจ่าม
4.นายวัน  ศรีเที่ยง
5.นางบัวผัด  ศรีเที่ยง</v>
          </cell>
          <cell r="BW854" t="str">
            <v>จำเลยที่ 1
จำเลยที่ 2
คู่สมรสจำเลยที่ 2
จำเลยที่ 3
คู่สมรสจำเลยที่ 3</v>
          </cell>
          <cell r="BX854" t="str">
            <v>3 5003 00042 35 3
3 5003 0052 56 1
3 5003 00042 23 0
3 5003 00041 82 9
3 5003 00041 81 1</v>
          </cell>
          <cell r="BY85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ไม่พบทรัพย์</v>
          </cell>
        </row>
        <row r="855">
          <cell r="B855">
            <v>2327</v>
          </cell>
          <cell r="C855">
            <v>850</v>
          </cell>
          <cell r="D855">
            <v>30</v>
          </cell>
          <cell r="E855">
            <v>11</v>
          </cell>
          <cell r="F855">
            <v>2566</v>
          </cell>
          <cell r="G855">
            <v>800073616990</v>
          </cell>
          <cell r="H855" t="str">
            <v>นางสาว</v>
          </cell>
          <cell r="I855" t="str">
            <v>น้ำฝน</v>
          </cell>
          <cell r="J855" t="str">
            <v>ยมแก้ว</v>
          </cell>
          <cell r="L855" t="str">
            <v>แม่แจ่ม</v>
          </cell>
          <cell r="M855" t="str">
            <v>เชียงใหม่ 3</v>
          </cell>
          <cell r="N855">
            <v>8</v>
          </cell>
          <cell r="O855" t="str">
            <v>สินเชื่อเพื่อการบริโภค</v>
          </cell>
          <cell r="P855" t="str">
            <v>1.บุคคลค้ำประกัน</v>
          </cell>
          <cell r="Q855">
            <v>77382.490000000005</v>
          </cell>
          <cell r="R855">
            <v>9240.31</v>
          </cell>
          <cell r="S855" t="str">
            <v>จังหวัดฮอด</v>
          </cell>
          <cell r="T855" t="str">
            <v>ผบ.E253</v>
          </cell>
          <cell r="U855">
            <v>2563</v>
          </cell>
          <cell r="V855" t="str">
            <v>ผบ.E94</v>
          </cell>
          <cell r="W855">
            <v>2563</v>
          </cell>
          <cell r="X855">
            <v>6</v>
          </cell>
          <cell r="Y855">
            <v>8</v>
          </cell>
          <cell r="Z855">
            <v>2563</v>
          </cell>
          <cell r="BB855" t="str">
            <v>ลงผลสืบ 18/3/2567 อยู่ระหว่างรอคัดภาพลักษณ์เพื่อรายงาน</v>
          </cell>
          <cell r="BC855" t="str">
            <v/>
          </cell>
          <cell r="BD855" t="str">
            <v/>
          </cell>
          <cell r="BE855" t="str">
            <v/>
          </cell>
          <cell r="BF855" t="str">
            <v/>
          </cell>
          <cell r="BG855" t="str">
            <v/>
          </cell>
          <cell r="BH855" t="str">
            <v/>
          </cell>
          <cell r="BI855" t="str">
            <v/>
          </cell>
          <cell r="BJ855" t="str">
            <v/>
          </cell>
          <cell r="BK855" t="str">
            <v/>
          </cell>
          <cell r="BL855" t="str">
            <v/>
          </cell>
          <cell r="BM855" t="str">
            <v/>
          </cell>
          <cell r="BN855" t="str">
            <v/>
          </cell>
          <cell r="BO855" t="str">
            <v/>
          </cell>
          <cell r="BP855" t="str">
            <v/>
          </cell>
          <cell r="BQ855" t="str">
            <v/>
          </cell>
          <cell r="BR855" t="str">
            <v/>
          </cell>
          <cell r="BS855" t="str">
            <v/>
          </cell>
          <cell r="BT855" t="str">
            <v>นางสาวน้ำฝน ยมแก้ว</v>
          </cell>
          <cell r="BU855">
            <v>883263010550</v>
          </cell>
          <cell r="BV855"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5" t="str">
            <v>จำเลยที่ 1 
คู่สมรสจำเลยที่ 1
จำเลยที่ 2
คู่สมรสจำเลยที่ 2
จำเลยที่ 3
คู่สมรสจำเลยที่ 3</v>
          </cell>
          <cell r="BX855" t="str">
            <v xml:space="preserve">1-5003-00015-31-7
1-5002-00108-40-2
3-5003-00446-62-4
2-5003-00019-86-8
1-5003-00008-98-1
3-5003-00228-97-0
</v>
          </cell>
          <cell r="BY855"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5" t="str">
            <v>พบ</v>
          </cell>
          <cell r="CB855">
            <v>6</v>
          </cell>
        </row>
        <row r="856">
          <cell r="B856">
            <v>2328</v>
          </cell>
          <cell r="C856">
            <v>851</v>
          </cell>
          <cell r="D856">
            <v>30</v>
          </cell>
          <cell r="E856">
            <v>11</v>
          </cell>
          <cell r="F856">
            <v>2566</v>
          </cell>
          <cell r="G856">
            <v>800094211508</v>
          </cell>
          <cell r="H856" t="str">
            <v>นาง</v>
          </cell>
          <cell r="I856" t="str">
            <v>พัทยา</v>
          </cell>
          <cell r="J856" t="str">
            <v>แซ่กือ</v>
          </cell>
          <cell r="L856" t="str">
            <v>แม่แจ่ม</v>
          </cell>
          <cell r="M856" t="str">
            <v>เชียงใหม่ 3</v>
          </cell>
          <cell r="N856">
            <v>8</v>
          </cell>
          <cell r="O856" t="str">
            <v>สินเชื่อเพื่อการบริโภค</v>
          </cell>
          <cell r="P856" t="str">
            <v>1.บุคคลค้ำประกัน</v>
          </cell>
          <cell r="Q856">
            <v>41681.74</v>
          </cell>
          <cell r="R856">
            <v>6107.96</v>
          </cell>
          <cell r="S856" t="str">
            <v>จังหวัดฮอด</v>
          </cell>
          <cell r="T856" t="str">
            <v>ผบ.E416</v>
          </cell>
          <cell r="U856">
            <v>2565</v>
          </cell>
          <cell r="V856" t="str">
            <v>ผบ.E444</v>
          </cell>
          <cell r="W856">
            <v>2565</v>
          </cell>
          <cell r="X856">
            <v>12</v>
          </cell>
          <cell r="Y856">
            <v>7</v>
          </cell>
          <cell r="Z856">
            <v>2565</v>
          </cell>
          <cell r="BC856">
            <v>900</v>
          </cell>
          <cell r="BD856">
            <v>5</v>
          </cell>
          <cell r="BE856">
            <v>7</v>
          </cell>
          <cell r="BF856">
            <v>2567</v>
          </cell>
          <cell r="BG856">
            <v>0</v>
          </cell>
          <cell r="BH856" t="str">
            <v>-</v>
          </cell>
          <cell r="BI856" t="str">
            <v>-</v>
          </cell>
          <cell r="BJ856" t="str">
            <v>-</v>
          </cell>
          <cell r="BK856">
            <v>0</v>
          </cell>
          <cell r="BL856">
            <v>630</v>
          </cell>
          <cell r="BM856">
            <v>0</v>
          </cell>
          <cell r="BN856">
            <v>7</v>
          </cell>
          <cell r="BO856">
            <v>8</v>
          </cell>
          <cell r="BP856">
            <v>2567</v>
          </cell>
          <cell r="BQ856" t="str">
            <v>-</v>
          </cell>
          <cell r="BR856" t="str">
            <v>-</v>
          </cell>
          <cell r="BS856" t="str">
            <v>-</v>
          </cell>
          <cell r="BT856" t="str">
            <v>นางพัทยา แซ่กือ</v>
          </cell>
          <cell r="BU856">
            <v>883263010560</v>
          </cell>
          <cell r="BV856" t="str">
            <v>1.นางพัทยา  เกียรติปรีชาสกุล
2.นายกฤติพงษ์  เกียรติปรีชาสกุล
3.นายอาทิตย์  มิ่งขวัญธนพงศ์</v>
          </cell>
          <cell r="BW856" t="str">
            <v>จำเลยที่ 1
คู่สมรสจำเลยที่ 1
จำเลยที่ 2</v>
          </cell>
          <cell r="BX856" t="str">
            <v>3 5003 00382 22 7
3 5003 00385 67 6
1 5099 00187 32 9</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6" t="str">
            <v>ไม่พบทรัพย์</v>
          </cell>
        </row>
        <row r="857">
          <cell r="B857">
            <v>2329</v>
          </cell>
          <cell r="C857">
            <v>852</v>
          </cell>
          <cell r="D857">
            <v>30</v>
          </cell>
          <cell r="E857">
            <v>11</v>
          </cell>
          <cell r="F857">
            <v>2566</v>
          </cell>
          <cell r="G857">
            <v>800062902088</v>
          </cell>
          <cell r="H857" t="str">
            <v>นาย</v>
          </cell>
          <cell r="I857" t="str">
            <v>เสงี่ยม</v>
          </cell>
          <cell r="J857" t="str">
            <v>ใจมั่น</v>
          </cell>
          <cell r="L857" t="str">
            <v>แม่แจ่ม</v>
          </cell>
          <cell r="M857" t="str">
            <v>เชียงใหม่ 3</v>
          </cell>
          <cell r="N857">
            <v>8</v>
          </cell>
          <cell r="O857" t="str">
            <v>สินเชื่อเพื่อการบริโภค</v>
          </cell>
          <cell r="P857" t="str">
            <v>1.บุคคลค้ำประกัน</v>
          </cell>
          <cell r="Q857">
            <v>53016.83</v>
          </cell>
          <cell r="R857">
            <v>19285.490000000002</v>
          </cell>
          <cell r="S857" t="str">
            <v>จังหวัดฮอด</v>
          </cell>
          <cell r="T857" t="str">
            <v>ผบ.E710</v>
          </cell>
          <cell r="U857">
            <v>2565</v>
          </cell>
          <cell r="V857" t="str">
            <v>ผบ.E797</v>
          </cell>
          <cell r="W857">
            <v>2565</v>
          </cell>
          <cell r="X857">
            <v>25</v>
          </cell>
          <cell r="Y857">
            <v>10</v>
          </cell>
          <cell r="Z857">
            <v>2565</v>
          </cell>
          <cell r="BC857">
            <v>1800</v>
          </cell>
          <cell r="BD857">
            <v>5</v>
          </cell>
          <cell r="BE857">
            <v>7</v>
          </cell>
          <cell r="BF857">
            <v>2567</v>
          </cell>
          <cell r="BG857">
            <v>0</v>
          </cell>
          <cell r="BH857" t="str">
            <v>-</v>
          </cell>
          <cell r="BI857" t="str">
            <v>-</v>
          </cell>
          <cell r="BJ857" t="str">
            <v>-</v>
          </cell>
          <cell r="BK857">
            <v>0</v>
          </cell>
          <cell r="BL857">
            <v>1210</v>
          </cell>
          <cell r="BM857">
            <v>0</v>
          </cell>
          <cell r="BN857">
            <v>7</v>
          </cell>
          <cell r="BO857">
            <v>8</v>
          </cell>
          <cell r="BP857">
            <v>2567</v>
          </cell>
          <cell r="BQ857" t="str">
            <v>-</v>
          </cell>
          <cell r="BR857" t="str">
            <v>-</v>
          </cell>
          <cell r="BS857" t="str">
            <v>-</v>
          </cell>
          <cell r="BT857" t="str">
            <v>นายเสงี่ยม ใจมั่น</v>
          </cell>
          <cell r="BU857">
            <v>883263010565</v>
          </cell>
          <cell r="BV857" t="str">
            <v>1.นายเสงี่ยม  ใจมั่น
2.นางวันทอง  ใจมั่น
3.นางเกี๋ยง  บุญทา
4.นางสุภานีย์  พุททา
5.นายคำมูล  พุททา
6.นายดวงจันทร์  ดวงงาม</v>
          </cell>
          <cell r="BW857" t="str">
            <v>จำเลยที่ 1
คู่สมรสจำเลยที่ 1
จำเลยที่ 2
จำเลยที่ 3
คู่สมรสจำเลยที่ 3
จำเลยที่ 4</v>
          </cell>
          <cell r="BX857" t="str">
            <v>3 5003 00029 37 3
3 4114 00182 22 1
3 5003 00030 67 3
3 5003 00151 95 1
3 5003 00452 84 5
3 5005 00010 30 7</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2330</v>
          </cell>
          <cell r="C858">
            <v>853</v>
          </cell>
          <cell r="D858">
            <v>30</v>
          </cell>
          <cell r="E858">
            <v>11</v>
          </cell>
          <cell r="F858">
            <v>2566</v>
          </cell>
          <cell r="G858">
            <v>800070269751</v>
          </cell>
          <cell r="H858" t="str">
            <v>นาง</v>
          </cell>
          <cell r="I858" t="str">
            <v>คำดา</v>
          </cell>
          <cell r="J858" t="str">
            <v>แจ่มใส</v>
          </cell>
          <cell r="L858" t="str">
            <v>แม่แจ่ม</v>
          </cell>
          <cell r="M858" t="str">
            <v>เชียงใหม่ 3</v>
          </cell>
          <cell r="N858">
            <v>8</v>
          </cell>
          <cell r="O858" t="str">
            <v>สินเชื่อธนาคารประชาชน</v>
          </cell>
          <cell r="P858" t="str">
            <v>1.บุคคลค้ำประกัน</v>
          </cell>
          <cell r="Q858">
            <v>46650</v>
          </cell>
          <cell r="R858">
            <v>11398.56</v>
          </cell>
          <cell r="S858" t="str">
            <v>จังหวัดฮอด</v>
          </cell>
          <cell r="T858" t="str">
            <v>ผบ.E257</v>
          </cell>
          <cell r="U858">
            <v>2563</v>
          </cell>
          <cell r="V858" t="str">
            <v>ผบ.E97</v>
          </cell>
          <cell r="W858">
            <v>2563</v>
          </cell>
          <cell r="AA858">
            <v>6</v>
          </cell>
          <cell r="AB858">
            <v>8</v>
          </cell>
          <cell r="AC858">
            <v>2563</v>
          </cell>
          <cell r="BC858">
            <v>1800</v>
          </cell>
          <cell r="BD858">
            <v>5</v>
          </cell>
          <cell r="BE858">
            <v>7</v>
          </cell>
          <cell r="BF858">
            <v>2567</v>
          </cell>
          <cell r="BG858">
            <v>0</v>
          </cell>
          <cell r="BH858" t="str">
            <v>-</v>
          </cell>
          <cell r="BI858" t="str">
            <v>-</v>
          </cell>
          <cell r="BJ858" t="str">
            <v>-</v>
          </cell>
          <cell r="BK858">
            <v>0</v>
          </cell>
          <cell r="BL858">
            <v>1540</v>
          </cell>
          <cell r="BM858">
            <v>0</v>
          </cell>
          <cell r="BN858">
            <v>7</v>
          </cell>
          <cell r="BO858">
            <v>8</v>
          </cell>
          <cell r="BP858">
            <v>2567</v>
          </cell>
          <cell r="BQ858" t="str">
            <v>-</v>
          </cell>
          <cell r="BR858" t="str">
            <v>-</v>
          </cell>
          <cell r="BS858" t="str">
            <v>-</v>
          </cell>
          <cell r="BT858" t="str">
            <v>นางคำดา แจ่มใส</v>
          </cell>
          <cell r="BU858">
            <v>883263010566</v>
          </cell>
          <cell r="BV858" t="str">
            <v>1.นางคำดา  แจ่มใส
2.นายเที่ยง  แจ่มใส
3.นายอเนก  ยอดคำ
4.นางชนัญญา  ยอดคำ
5.นายอภิชัย  สมกองแก้ว
6.นางอัญชลี  สมกองแก้ว</v>
          </cell>
          <cell r="BW858" t="str">
            <v>จำเลยที่ 1
คู่สมรสจำเลยที่ 1
จำเลยที่ 2
คู่สมรสจำเลยที่ 2
จำเลยที่ 3
คู่สมรสจำเลยที่ 3</v>
          </cell>
          <cell r="BX858" t="str">
            <v>3 5017 00206 28 1
3 5003 00035 64 1
3 5003 00442 80 7
3 5003 00443 51 0
35104 00407 11 6
1 5016 00053 40 1</v>
          </cell>
          <cell r="BY8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8" t="str">
            <v>ไม่พบทรัพย์</v>
          </cell>
        </row>
        <row r="859">
          <cell r="B859">
            <v>2331</v>
          </cell>
          <cell r="C859">
            <v>854</v>
          </cell>
          <cell r="D859">
            <v>30</v>
          </cell>
          <cell r="E859">
            <v>11</v>
          </cell>
          <cell r="F859">
            <v>2566</v>
          </cell>
          <cell r="G859">
            <v>800071437027</v>
          </cell>
          <cell r="H859" t="str">
            <v>นางสาว</v>
          </cell>
          <cell r="I859" t="str">
            <v>จุฑามาศ</v>
          </cell>
          <cell r="J859" t="str">
            <v>อำไพปรีดา</v>
          </cell>
          <cell r="L859" t="str">
            <v>แม่แจ่ม</v>
          </cell>
          <cell r="M859" t="str">
            <v>เชียงใหม่ 3</v>
          </cell>
          <cell r="N859">
            <v>8</v>
          </cell>
          <cell r="O859" t="str">
            <v>สินเชื่อธนาคารประชาชน</v>
          </cell>
          <cell r="P859" t="str">
            <v>1.บุคคลค้ำประกัน</v>
          </cell>
          <cell r="Q859">
            <v>74991</v>
          </cell>
          <cell r="R859">
            <v>12556.07</v>
          </cell>
          <cell r="S859" t="str">
            <v>จังหวัดฮอด</v>
          </cell>
          <cell r="T859" t="str">
            <v>ผบ.E258</v>
          </cell>
          <cell r="U859">
            <v>2563</v>
          </cell>
          <cell r="V859" t="str">
            <v>ผบ.E98</v>
          </cell>
          <cell r="W859">
            <v>2563</v>
          </cell>
          <cell r="AA859">
            <v>6</v>
          </cell>
          <cell r="AB859">
            <v>8</v>
          </cell>
          <cell r="AC859">
            <v>2563</v>
          </cell>
          <cell r="BB859" t="str">
            <v>ลงผลสืบ 18/3/2567 อยู่ระหว่างรอคัดภาพลักษณ์เพื่อรายงาน</v>
          </cell>
          <cell r="BC859">
            <v>1800</v>
          </cell>
          <cell r="BD859">
            <v>17</v>
          </cell>
          <cell r="BE859">
            <v>1</v>
          </cell>
          <cell r="BF859">
            <v>2568</v>
          </cell>
          <cell r="BG859">
            <v>0</v>
          </cell>
          <cell r="BH859" t="str">
            <v>-</v>
          </cell>
          <cell r="BI859" t="str">
            <v>-</v>
          </cell>
          <cell r="BJ859" t="str">
            <v>-</v>
          </cell>
          <cell r="BK859">
            <v>0</v>
          </cell>
          <cell r="BL859">
            <v>1700</v>
          </cell>
          <cell r="BM859">
            <v>0</v>
          </cell>
          <cell r="BN859" t="str">
            <v/>
          </cell>
          <cell r="BO859" t="str">
            <v/>
          </cell>
          <cell r="BP859" t="str">
            <v/>
          </cell>
          <cell r="BQ859" t="str">
            <v>-</v>
          </cell>
          <cell r="BR859" t="str">
            <v>-</v>
          </cell>
          <cell r="BS859" t="str">
            <v>-</v>
          </cell>
          <cell r="BT859" t="str">
            <v>นางสาวจุฑามาศ อำไพปรีดา</v>
          </cell>
          <cell r="BU859">
            <v>883263010569</v>
          </cell>
          <cell r="BV859"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9" t="str">
            <v>จำเลยที่ 1 
คู่สมรสจำเลยที่ 1
จำเลยที่ 2
คู่สมรสจำเลยที่ 2
จำเลยที่ 3
คู่สมรสจำเลยที่ 3</v>
          </cell>
          <cell r="BX859" t="str">
            <v xml:space="preserve">2-5003-00024-28-1
3-5003-00310-60-9
1-5003-00006-00-8
1-5003-00129-22-3
3-5003-00390-81-5
3-5003-00151-27-6
</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9" t="str">
            <v>ไม่พบ</v>
          </cell>
          <cell r="CB859">
            <v>6</v>
          </cell>
        </row>
        <row r="860">
          <cell r="B860">
            <v>2332</v>
          </cell>
          <cell r="C860">
            <v>855</v>
          </cell>
          <cell r="D860">
            <v>30</v>
          </cell>
          <cell r="E860">
            <v>11</v>
          </cell>
          <cell r="F860">
            <v>2566</v>
          </cell>
          <cell r="G860">
            <v>800066622203</v>
          </cell>
          <cell r="H860" t="str">
            <v>นาง</v>
          </cell>
          <cell r="I860" t="str">
            <v>ปุญชรัสมิ์</v>
          </cell>
          <cell r="J860" t="str">
            <v>ทะบุญ</v>
          </cell>
          <cell r="L860" t="str">
            <v>แม่แจ่ม</v>
          </cell>
          <cell r="M860" t="str">
            <v>เชียงใหม่ 3</v>
          </cell>
          <cell r="N860">
            <v>8</v>
          </cell>
          <cell r="O860" t="str">
            <v>สินเชื่อองค์กรชุมชน</v>
          </cell>
          <cell r="P860" t="str">
            <v>1.บุคคลค้ำประกัน</v>
          </cell>
          <cell r="Q860">
            <v>49489.32</v>
          </cell>
          <cell r="R860">
            <v>11244.67</v>
          </cell>
          <cell r="S860" t="str">
            <v>จังหวัดฮอด</v>
          </cell>
          <cell r="T860" t="str">
            <v>ผบ.E250</v>
          </cell>
          <cell r="U860">
            <v>2563</v>
          </cell>
          <cell r="V860" t="str">
            <v>ผบ.E92</v>
          </cell>
          <cell r="W860">
            <v>2563</v>
          </cell>
          <cell r="AA860">
            <v>6</v>
          </cell>
          <cell r="AB860">
            <v>8</v>
          </cell>
          <cell r="AC860">
            <v>2563</v>
          </cell>
          <cell r="BC860">
            <v>1500</v>
          </cell>
          <cell r="BD860">
            <v>1</v>
          </cell>
          <cell r="BE860">
            <v>7</v>
          </cell>
          <cell r="BF860">
            <v>2567</v>
          </cell>
          <cell r="BG860">
            <v>0</v>
          </cell>
          <cell r="BH860" t="str">
            <v>-</v>
          </cell>
          <cell r="BI860" t="str">
            <v>-</v>
          </cell>
          <cell r="BJ860" t="str">
            <v>-</v>
          </cell>
          <cell r="BK860">
            <v>0</v>
          </cell>
          <cell r="BL860">
            <v>1060</v>
          </cell>
          <cell r="BM860">
            <v>0</v>
          </cell>
          <cell r="BN860">
            <v>7</v>
          </cell>
          <cell r="BO860">
            <v>8</v>
          </cell>
          <cell r="BP860">
            <v>2567</v>
          </cell>
          <cell r="BQ860" t="str">
            <v>-</v>
          </cell>
          <cell r="BR860" t="str">
            <v>-</v>
          </cell>
          <cell r="BS860" t="str">
            <v>-</v>
          </cell>
          <cell r="BT860" t="str">
            <v>นางปุญชรัสมิ์ ทะบุญ</v>
          </cell>
          <cell r="BU860">
            <v>883263010574</v>
          </cell>
          <cell r="BV860" t="str">
            <v>1.นางปุญชรัสมิ์  ทะบุญ
2.นายไพโรจน์  ทะบุญ
3.นางกิมไล  สนธิคุณ
4.นายเกษม  สนธิคุณ
5.นายธนพร  บุญเทียม</v>
          </cell>
          <cell r="BW860" t="str">
            <v>จำเลยที่ 1
คู่สมรสจำเลยที่ 1
จำเลยที่ 2
คู่สมรสจำเลยที่ 2
จำเลยที่ 3</v>
          </cell>
          <cell r="BX860" t="str">
            <v>3 5003 00057 12 1
3 5003 00241 63 1
3 5003 00058 55 1
3 5003 00152 02 7
3 5003 00242 58 1</v>
          </cell>
          <cell r="BY86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60" t="str">
            <v>ไม่พบทรัพย์</v>
          </cell>
        </row>
        <row r="861">
          <cell r="B861">
            <v>2333</v>
          </cell>
          <cell r="C861">
            <v>856</v>
          </cell>
          <cell r="D861">
            <v>30</v>
          </cell>
          <cell r="E861">
            <v>11</v>
          </cell>
          <cell r="F861">
            <v>2566</v>
          </cell>
          <cell r="G861">
            <v>800051285289</v>
          </cell>
          <cell r="H861" t="str">
            <v>นาง</v>
          </cell>
          <cell r="I861" t="str">
            <v>อัญชัญ</v>
          </cell>
          <cell r="J861" t="str">
            <v>วรรณคำหรือพูนผล</v>
          </cell>
          <cell r="L861" t="str">
            <v>แม่แจ่ม</v>
          </cell>
          <cell r="M861" t="str">
            <v>เชียงใหม่ 3</v>
          </cell>
          <cell r="N861">
            <v>8</v>
          </cell>
          <cell r="O861" t="str">
            <v>สินเชื่อเพื่อการบริโภค</v>
          </cell>
          <cell r="P861" t="str">
            <v>1.บุคคลค้ำประกัน</v>
          </cell>
          <cell r="Q861">
            <v>46772.86</v>
          </cell>
          <cell r="R861">
            <v>18893.66</v>
          </cell>
          <cell r="S861" t="str">
            <v>จังหวัดฮอด</v>
          </cell>
          <cell r="T861" t="str">
            <v>ผบ.E254</v>
          </cell>
          <cell r="U861">
            <v>2563</v>
          </cell>
          <cell r="V861" t="str">
            <v>ผบ.E95</v>
          </cell>
          <cell r="W861">
            <v>2563</v>
          </cell>
          <cell r="X861">
            <v>6</v>
          </cell>
          <cell r="Y861">
            <v>8</v>
          </cell>
          <cell r="Z861">
            <v>2563</v>
          </cell>
          <cell r="BC861">
            <v>1500</v>
          </cell>
          <cell r="BD861">
            <v>9</v>
          </cell>
          <cell r="BE861">
            <v>8</v>
          </cell>
          <cell r="BF861">
            <v>2567</v>
          </cell>
          <cell r="BG861">
            <v>0</v>
          </cell>
          <cell r="BH861" t="str">
            <v>-</v>
          </cell>
          <cell r="BI861" t="str">
            <v>-</v>
          </cell>
          <cell r="BJ861" t="str">
            <v>-</v>
          </cell>
          <cell r="BK861">
            <v>0</v>
          </cell>
          <cell r="BL861">
            <v>1300</v>
          </cell>
          <cell r="BM861">
            <v>0</v>
          </cell>
          <cell r="BN861" t="str">
            <v/>
          </cell>
          <cell r="BO861" t="str">
            <v/>
          </cell>
          <cell r="BP861" t="str">
            <v/>
          </cell>
          <cell r="BQ861" t="str">
            <v>-</v>
          </cell>
          <cell r="BR861" t="str">
            <v>-</v>
          </cell>
          <cell r="BS861" t="str">
            <v>-</v>
          </cell>
          <cell r="BT861" t="str">
            <v>นางอัญชัญ วรรณคำหรือพูนผล</v>
          </cell>
          <cell r="BU861">
            <v>883263010576</v>
          </cell>
          <cell r="BV861" t="str">
            <v>1.นางอัญชัญ  พูนผล
2.นายชนะชัย  วรรณคำ
3.นางสายทอง  ศรีรักษา
4.นายวิษณุพงษ์  ศรีรักษา
5.นางสาวสมหญิง  จริยา</v>
          </cell>
          <cell r="BW861" t="str">
            <v>จำเลยที่ 1
คู่สมรสจำเลยที่ 1
จำเลยที่ 2
จำเลยที่ 3
คู่สมรสจำเลยที่ 3</v>
          </cell>
          <cell r="BX861" t="str">
            <v>3 5003 00169 46 9
3 5003 00239 56 4
3 5003 00169 45 1
1 5003 00102 12 1
1 5003 00104 81 6</v>
          </cell>
          <cell r="BY8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1" t="str">
            <v>ไม่พบทรัพย์</v>
          </cell>
          <cell r="CA861" t="str">
            <v>พบ</v>
          </cell>
        </row>
        <row r="862">
          <cell r="B862">
            <v>2334</v>
          </cell>
          <cell r="C862">
            <v>857</v>
          </cell>
          <cell r="D862">
            <v>30</v>
          </cell>
          <cell r="E862">
            <v>11</v>
          </cell>
          <cell r="F862">
            <v>2566</v>
          </cell>
          <cell r="G862">
            <v>800091389281</v>
          </cell>
          <cell r="H862" t="str">
            <v>นางสาว</v>
          </cell>
          <cell r="I862" t="str">
            <v>นัยรัตน์</v>
          </cell>
          <cell r="J862" t="str">
            <v>เตปา</v>
          </cell>
          <cell r="L862" t="str">
            <v>แม่แจ่ม</v>
          </cell>
          <cell r="M862" t="str">
            <v>เชียงใหม่ 3</v>
          </cell>
          <cell r="N862">
            <v>8</v>
          </cell>
          <cell r="O862" t="str">
            <v>สินเชื่อแก้ไขปัญหาหนี้นอกระบบ</v>
          </cell>
          <cell r="P862" t="str">
            <v>1.บุคคลค้ำประกัน</v>
          </cell>
          <cell r="Q862">
            <v>44738.63</v>
          </cell>
          <cell r="R862">
            <v>9127.7999999999993</v>
          </cell>
          <cell r="S862" t="str">
            <v>จังหวัดฮอด</v>
          </cell>
          <cell r="T862" t="str">
            <v>ผบ.E467</v>
          </cell>
          <cell r="U862">
            <v>2564</v>
          </cell>
          <cell r="V862" t="str">
            <v>ผบ.E591</v>
          </cell>
          <cell r="W862">
            <v>2564</v>
          </cell>
          <cell r="AA862">
            <v>12</v>
          </cell>
          <cell r="AB862">
            <v>10</v>
          </cell>
          <cell r="AC862">
            <v>2564</v>
          </cell>
          <cell r="BC862">
            <v>900</v>
          </cell>
          <cell r="BD862">
            <v>5</v>
          </cell>
          <cell r="BE862">
            <v>7</v>
          </cell>
          <cell r="BF862">
            <v>2567</v>
          </cell>
          <cell r="BG862">
            <v>0</v>
          </cell>
          <cell r="BH862" t="str">
            <v>-</v>
          </cell>
          <cell r="BI862" t="str">
            <v>-</v>
          </cell>
          <cell r="BJ862" t="str">
            <v>-</v>
          </cell>
          <cell r="BK862">
            <v>0</v>
          </cell>
          <cell r="BL862">
            <v>845</v>
          </cell>
          <cell r="BM862">
            <v>0</v>
          </cell>
          <cell r="BN862">
            <v>7</v>
          </cell>
          <cell r="BO862">
            <v>8</v>
          </cell>
          <cell r="BP862">
            <v>2567</v>
          </cell>
          <cell r="BQ862" t="str">
            <v>-</v>
          </cell>
          <cell r="BR862" t="str">
            <v>-</v>
          </cell>
          <cell r="BS862" t="str">
            <v>-</v>
          </cell>
          <cell r="BT862" t="str">
            <v>นางสาวนัยรัตน์ เตปา</v>
          </cell>
          <cell r="BU862">
            <v>883263010577</v>
          </cell>
          <cell r="BV862" t="str">
            <v>1.นางสาวนัยรัตน์  เตปา
2.นางสาวอรทัย  สุขสามัคคี
3.นายพัฒนพงษ์  สุขสามัคคี</v>
          </cell>
          <cell r="BW862" t="str">
            <v>จำเลยที่ 1
จำเลยที่ 2
คู่สมรสจำเลยที่ 2</v>
          </cell>
          <cell r="BX862" t="str">
            <v xml:space="preserve"> 3 5003 00249 85 3
3 7106 00342 40 7
1 5099 00174 91 1</v>
          </cell>
          <cell r="BY862"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2335</v>
          </cell>
          <cell r="C863">
            <v>858</v>
          </cell>
          <cell r="D863">
            <v>30</v>
          </cell>
          <cell r="E863">
            <v>11</v>
          </cell>
          <cell r="F863">
            <v>2566</v>
          </cell>
          <cell r="G863">
            <v>800057636105</v>
          </cell>
          <cell r="H863" t="str">
            <v>นางสาว</v>
          </cell>
          <cell r="I863" t="str">
            <v>จิรัชญา</v>
          </cell>
          <cell r="J863" t="str">
            <v>นามวิเศษหรือบุญเทียม</v>
          </cell>
          <cell r="L863" t="str">
            <v>แม่แจ่ม</v>
          </cell>
          <cell r="M863" t="str">
            <v>เชียงใหม่ 3</v>
          </cell>
          <cell r="N863">
            <v>8</v>
          </cell>
          <cell r="O863" t="str">
            <v>สินเชื่อพัฒนาองค์กรชุมชน</v>
          </cell>
          <cell r="P863" t="str">
            <v>1.บุคคลค้ำประกัน</v>
          </cell>
          <cell r="Q863">
            <v>161699.84</v>
          </cell>
          <cell r="R863">
            <v>51421.99</v>
          </cell>
          <cell r="S863" t="str">
            <v>จังหวัดฮอด</v>
          </cell>
          <cell r="T863" t="str">
            <v>ผบ.E261</v>
          </cell>
          <cell r="U863">
            <v>2563</v>
          </cell>
          <cell r="V863" t="str">
            <v>ผบ.E99</v>
          </cell>
          <cell r="W863">
            <v>2563</v>
          </cell>
          <cell r="AA863">
            <v>6</v>
          </cell>
          <cell r="AB863">
            <v>8</v>
          </cell>
          <cell r="AC863">
            <v>2563</v>
          </cell>
          <cell r="BC863">
            <v>1800</v>
          </cell>
          <cell r="BD863">
            <v>1</v>
          </cell>
          <cell r="BE863">
            <v>7</v>
          </cell>
          <cell r="BF863">
            <v>2567</v>
          </cell>
          <cell r="BG863">
            <v>0</v>
          </cell>
          <cell r="BH863" t="str">
            <v>-</v>
          </cell>
          <cell r="BI863" t="str">
            <v>-</v>
          </cell>
          <cell r="BJ863" t="str">
            <v>-</v>
          </cell>
          <cell r="BK863">
            <v>0</v>
          </cell>
          <cell r="BL863">
            <v>1440</v>
          </cell>
          <cell r="BM863">
            <v>0</v>
          </cell>
          <cell r="BN863">
            <v>7</v>
          </cell>
          <cell r="BO863">
            <v>8</v>
          </cell>
          <cell r="BP863">
            <v>2567</v>
          </cell>
          <cell r="BQ863" t="str">
            <v>-</v>
          </cell>
          <cell r="BR863" t="str">
            <v>-</v>
          </cell>
          <cell r="BS863" t="str">
            <v>-</v>
          </cell>
          <cell r="BT863" t="str">
            <v>นางสาวจิรัชญา นามวิเศษหรือบุญเทียม</v>
          </cell>
          <cell r="BU863">
            <v>883263010580</v>
          </cell>
          <cell r="BV863"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3" t="str">
            <v>จำเลยที่ 1
คู่สมรสจำเลยที่ 1
จำเลยที่ 2
คู่สมรสจำเลยที่ 2
จำเลยที่ 3
คู่สมรสจำเลยที่ 3</v>
          </cell>
          <cell r="BX863" t="str">
            <v>3 5003 00051 95 6
1 4103 00062 01 4
3 5003 00051 87 5
5 5101 90005 72 2
3 5003 00051 86 7
3 5003 00052 36 7</v>
          </cell>
          <cell r="BY863"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row>
        <row r="864">
          <cell r="B864">
            <v>2336</v>
          </cell>
          <cell r="C864">
            <v>859</v>
          </cell>
          <cell r="D864">
            <v>30</v>
          </cell>
          <cell r="E864">
            <v>11</v>
          </cell>
          <cell r="F864">
            <v>2566</v>
          </cell>
          <cell r="G864">
            <v>800035262115</v>
          </cell>
          <cell r="H864" t="str">
            <v>นาย</v>
          </cell>
          <cell r="I864" t="str">
            <v>ปราโมทย์</v>
          </cell>
          <cell r="J864" t="str">
            <v>กองจันทร์</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392342.63</v>
          </cell>
          <cell r="R864">
            <v>143225.15</v>
          </cell>
          <cell r="S864" t="str">
            <v>จังหวัดฮอด</v>
          </cell>
          <cell r="T864" t="str">
            <v>ผบ.E357</v>
          </cell>
          <cell r="U864">
            <v>2563</v>
          </cell>
          <cell r="V864" t="str">
            <v>ผบ.E244</v>
          </cell>
          <cell r="W864">
            <v>2563</v>
          </cell>
          <cell r="AA864">
            <v>31</v>
          </cell>
          <cell r="AB864">
            <v>8</v>
          </cell>
          <cell r="AC864">
            <v>2563</v>
          </cell>
          <cell r="BC864">
            <v>1800</v>
          </cell>
          <cell r="BD864">
            <v>9</v>
          </cell>
          <cell r="BE864">
            <v>8</v>
          </cell>
          <cell r="BF864">
            <v>2567</v>
          </cell>
          <cell r="BG864">
            <v>0</v>
          </cell>
          <cell r="BH864" t="str">
            <v>-</v>
          </cell>
          <cell r="BI864" t="str">
            <v>-</v>
          </cell>
          <cell r="BJ864" t="str">
            <v>-</v>
          </cell>
          <cell r="BK864">
            <v>0</v>
          </cell>
          <cell r="BL864">
            <v>1140</v>
          </cell>
          <cell r="BM864">
            <v>0</v>
          </cell>
          <cell r="BN864" t="str">
            <v/>
          </cell>
          <cell r="BO864" t="str">
            <v/>
          </cell>
          <cell r="BP864" t="str">
            <v/>
          </cell>
          <cell r="BQ864" t="str">
            <v>-</v>
          </cell>
          <cell r="BR864" t="str">
            <v>-</v>
          </cell>
          <cell r="BS864" t="str">
            <v>-</v>
          </cell>
          <cell r="BT864" t="str">
            <v>นายปราโมทย์ กองจันทร์</v>
          </cell>
          <cell r="BU864">
            <v>883263011351</v>
          </cell>
          <cell r="BV864"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4" t="str">
            <v>จำเลยที่ 1
คู่สมรสจำเลยที่ 1
จำเลยที่ 2
คู่สมรสจำเลยที่ 2
จำเลยที่ 3
คู่สมรสจำเลยที่ 3</v>
          </cell>
          <cell r="BX864" t="str">
            <v>3 5003 00091 33 8
5 5003 00016 58 8
3 5003 00095 34 1
3 5003 00092 44 0
3 5003 00092 48 2
3 5003 00092 47 4</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t="str">
            <v>ไม่พบ</v>
          </cell>
        </row>
        <row r="865">
          <cell r="B865">
            <v>2337</v>
          </cell>
          <cell r="C865">
            <v>860</v>
          </cell>
          <cell r="D865">
            <v>30</v>
          </cell>
          <cell r="E865">
            <v>11</v>
          </cell>
          <cell r="F865">
            <v>2566</v>
          </cell>
          <cell r="G865">
            <v>800035262065</v>
          </cell>
          <cell r="H865" t="str">
            <v>นาย</v>
          </cell>
          <cell r="I865" t="str">
            <v>ชาติชาย</v>
          </cell>
          <cell r="J865" t="str">
            <v>เตจ๊ะแก้ว</v>
          </cell>
          <cell r="L865" t="str">
            <v>แม่แจ่ม</v>
          </cell>
          <cell r="M865" t="str">
            <v>เชียงใหม่ 3</v>
          </cell>
          <cell r="N865">
            <v>8</v>
          </cell>
          <cell r="O865" t="str">
            <v>สินเชื่อพัฒนาองค์กรชุมชน(รายบุคคล)</v>
          </cell>
          <cell r="P865" t="str">
            <v>1.บุคคลค้ำประกัน</v>
          </cell>
          <cell r="Q865">
            <v>61165.32</v>
          </cell>
          <cell r="R865">
            <v>28159.68</v>
          </cell>
          <cell r="S865" t="str">
            <v>จังหวัดฮอด</v>
          </cell>
          <cell r="T865" t="str">
            <v>ผบ.473</v>
          </cell>
          <cell r="U865">
            <v>2563</v>
          </cell>
          <cell r="V865" t="str">
            <v>ผบ.778</v>
          </cell>
          <cell r="W865">
            <v>2563</v>
          </cell>
          <cell r="AA865">
            <v>24</v>
          </cell>
          <cell r="AB865">
            <v>11</v>
          </cell>
          <cell r="AC865">
            <v>2563</v>
          </cell>
          <cell r="BC865">
            <v>1500</v>
          </cell>
          <cell r="BD865">
            <v>5</v>
          </cell>
          <cell r="BE865">
            <v>7</v>
          </cell>
          <cell r="BF865">
            <v>2567</v>
          </cell>
          <cell r="BG865">
            <v>0</v>
          </cell>
          <cell r="BH865" t="str">
            <v>-</v>
          </cell>
          <cell r="BI865" t="str">
            <v>-</v>
          </cell>
          <cell r="BJ865" t="str">
            <v>-</v>
          </cell>
          <cell r="BK865">
            <v>0</v>
          </cell>
          <cell r="BL865">
            <v>1185</v>
          </cell>
          <cell r="BM865">
            <v>0</v>
          </cell>
          <cell r="BN865">
            <v>7</v>
          </cell>
          <cell r="BO865">
            <v>8</v>
          </cell>
          <cell r="BP865">
            <v>2567</v>
          </cell>
          <cell r="BQ865" t="str">
            <v>-</v>
          </cell>
          <cell r="BR865" t="str">
            <v>-</v>
          </cell>
          <cell r="BS865" t="str">
            <v>-</v>
          </cell>
          <cell r="BT865" t="str">
            <v>นายชาติชาย เตจ๊ะแก้ว</v>
          </cell>
          <cell r="BU865">
            <v>883263011352</v>
          </cell>
          <cell r="BV865" t="str">
            <v>1.นายชาติชาย  เตจ๊ะแก้ว
2.นายณัฐวุฒิ  สุนันตา
3.นายมานิต  สารินจา
4.นายกองจันทร์  สารินจา
5.นายศรายุทธ  กองจันทร์</v>
          </cell>
          <cell r="BW865" t="str">
            <v>จำเลยที่ 1
จำเลยที่ 2
จำเลยที่ 3
คู่สมรสจำเลยที่ 3
จำเลยที่ 4</v>
          </cell>
          <cell r="BX865" t="str">
            <v>3 5003 00095 53 8
1 5003 00106 49 5
3 5201 01513 41 1
3 5003 00092 41 5
1 5003 00071 48 9</v>
          </cell>
          <cell r="BY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5" t="str">
            <v>ไม่พบทรัพย์</v>
          </cell>
        </row>
        <row r="866">
          <cell r="B866">
            <v>2338</v>
          </cell>
          <cell r="C866">
            <v>861</v>
          </cell>
          <cell r="D866">
            <v>30</v>
          </cell>
          <cell r="E866">
            <v>11</v>
          </cell>
          <cell r="F866">
            <v>2566</v>
          </cell>
          <cell r="G866">
            <v>800057409479</v>
          </cell>
          <cell r="H866" t="str">
            <v>นาง</v>
          </cell>
          <cell r="I866" t="str">
            <v>จันทรา</v>
          </cell>
          <cell r="J866" t="str">
            <v>อินจัน</v>
          </cell>
          <cell r="L866" t="str">
            <v>ฮอด</v>
          </cell>
          <cell r="M866" t="str">
            <v>เชียงใหม่ 3</v>
          </cell>
          <cell r="N866">
            <v>8</v>
          </cell>
          <cell r="O866" t="str">
            <v>สินเชื่อธนาคารประชาชน</v>
          </cell>
          <cell r="P866" t="str">
            <v>1.บุคคลค้ำประกัน</v>
          </cell>
          <cell r="Q866">
            <v>71295.820000000007</v>
          </cell>
          <cell r="R866">
            <v>25082.52</v>
          </cell>
          <cell r="S866" t="str">
            <v>จังหวัดฮอด</v>
          </cell>
          <cell r="T866" t="str">
            <v>ผบ.E505</v>
          </cell>
          <cell r="U866">
            <v>2564</v>
          </cell>
          <cell r="V866" t="str">
            <v>ผบ.E564</v>
          </cell>
          <cell r="W866">
            <v>2564</v>
          </cell>
          <cell r="AA866">
            <v>11</v>
          </cell>
          <cell r="AB866">
            <v>10</v>
          </cell>
          <cell r="AC866">
            <v>2564</v>
          </cell>
          <cell r="BC866">
            <v>1500</v>
          </cell>
          <cell r="BD866">
            <v>5</v>
          </cell>
          <cell r="BE866">
            <v>7</v>
          </cell>
          <cell r="BF866">
            <v>2567</v>
          </cell>
          <cell r="BG866">
            <v>0</v>
          </cell>
          <cell r="BH866" t="str">
            <v>-</v>
          </cell>
          <cell r="BI866" t="str">
            <v>-</v>
          </cell>
          <cell r="BJ866" t="str">
            <v>-</v>
          </cell>
          <cell r="BK866">
            <v>0</v>
          </cell>
          <cell r="BL866">
            <v>1410</v>
          </cell>
          <cell r="BM866">
            <v>0</v>
          </cell>
          <cell r="BN866" t="str">
            <v/>
          </cell>
          <cell r="BO866" t="str">
            <v/>
          </cell>
          <cell r="BP866" t="str">
            <v/>
          </cell>
          <cell r="BQ866" t="str">
            <v>-</v>
          </cell>
          <cell r="BR866" t="str">
            <v>-</v>
          </cell>
          <cell r="BS866" t="str">
            <v>-</v>
          </cell>
          <cell r="BT866" t="str">
            <v>นางจันทรา อินจัน</v>
          </cell>
          <cell r="BU866">
            <v>823760010209</v>
          </cell>
          <cell r="BV866" t="str">
            <v>1.นางจันทรา  อินจัน
2.นายธนพล  อินจัน
3.นายวีระยุทธ์  จันทร์เป็ง
4.นางลัดดาวัลย์  จันทร์เป็ง
5.นายผดุงพงศ์  สมโสม</v>
          </cell>
          <cell r="BW866" t="str">
            <v>จำเลยที่ 1
คู่สมรสจำเลยที่ 1
จำเลยที่ 2
จำเลยที่ 3
คู่สมรสจำเลยที่ 3</v>
          </cell>
          <cell r="BX866" t="str">
            <v>1 5016 00058 00 4
1 1298 00066 91 5
3 5016 00016 52 9
3 5016 00016 54 5
3 1104 01356 30 6</v>
          </cell>
          <cell r="BY866"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6" t="str">
            <v>ไม่พบทรัพย์</v>
          </cell>
        </row>
        <row r="867">
          <cell r="B867">
            <v>2339</v>
          </cell>
          <cell r="C867">
            <v>862</v>
          </cell>
          <cell r="D867">
            <v>30</v>
          </cell>
          <cell r="E867">
            <v>11</v>
          </cell>
          <cell r="F867">
            <v>2566</v>
          </cell>
          <cell r="G867">
            <v>800082351862</v>
          </cell>
          <cell r="H867" t="str">
            <v>นาง</v>
          </cell>
          <cell r="I867" t="str">
            <v>คำมูล</v>
          </cell>
          <cell r="J867" t="str">
            <v>หมื่นไก่</v>
          </cell>
          <cell r="L867" t="str">
            <v>ฮอด</v>
          </cell>
          <cell r="M867" t="str">
            <v>เชียงใหม่ 3</v>
          </cell>
          <cell r="N867">
            <v>8</v>
          </cell>
          <cell r="O867" t="str">
            <v>สินเชื่อเพื่อการบริโภค</v>
          </cell>
          <cell r="P867" t="str">
            <v>1.บุคคลค้ำประกัน</v>
          </cell>
          <cell r="Q867">
            <v>86551.52</v>
          </cell>
          <cell r="R867">
            <v>20805.66</v>
          </cell>
          <cell r="S867" t="str">
            <v>จังหวัดฮอด</v>
          </cell>
          <cell r="T867" t="str">
            <v>ผบ.E411</v>
          </cell>
          <cell r="U867">
            <v>2565</v>
          </cell>
          <cell r="V867" t="str">
            <v>ผบ.E443</v>
          </cell>
          <cell r="W867">
            <v>2565</v>
          </cell>
          <cell r="X867">
            <v>12</v>
          </cell>
          <cell r="Y867">
            <v>7</v>
          </cell>
          <cell r="Z867">
            <v>2565</v>
          </cell>
          <cell r="BC867">
            <v>1500</v>
          </cell>
          <cell r="BD867">
            <v>5</v>
          </cell>
          <cell r="BE867">
            <v>7</v>
          </cell>
          <cell r="BF867">
            <v>2567</v>
          </cell>
          <cell r="BG867">
            <v>0</v>
          </cell>
          <cell r="BH867" t="str">
            <v>-</v>
          </cell>
          <cell r="BI867" t="str">
            <v>-</v>
          </cell>
          <cell r="BJ867" t="str">
            <v>-</v>
          </cell>
          <cell r="BK867">
            <v>0</v>
          </cell>
          <cell r="BL867">
            <v>980</v>
          </cell>
          <cell r="BM867">
            <v>0</v>
          </cell>
          <cell r="BN867" t="str">
            <v/>
          </cell>
          <cell r="BO867" t="str">
            <v/>
          </cell>
          <cell r="BP867" t="str">
            <v/>
          </cell>
          <cell r="BQ867" t="str">
            <v>-</v>
          </cell>
          <cell r="BR867" t="str">
            <v>-</v>
          </cell>
          <cell r="BS867" t="str">
            <v>-</v>
          </cell>
          <cell r="BT867" t="str">
            <v>นางคำมูล หมื่นไก่</v>
          </cell>
          <cell r="BU867">
            <v>888164010562</v>
          </cell>
          <cell r="BV867" t="str">
            <v>1.นางคำมูล  หมื่นไก่
2.นายสุวิทเดช  สิงโต
3.นางสาวสีดา  ปัญญากิจอุดมกูล
4.นางมุกดา  อินต๊ะชอน
5.นายเหรียญ  อินต๊ะชอน</v>
          </cell>
          <cell r="BW867" t="str">
            <v>จำเลยที่ 1
จำเลยที่ 2
คู่สมรสจำเลยที่ 2
จำเลยที่ 3
คู่สมรสจำเลยที่ 3</v>
          </cell>
          <cell r="BX867" t="str">
            <v>3 5016 00136 96 6
3 5016 00137 53 9
1 5804 00152 68 5
3 5016 00136 87 7
3 5016 00136 03 6</v>
          </cell>
          <cell r="BY86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7" t="str">
            <v>ไม่พบทรัพย์</v>
          </cell>
        </row>
        <row r="868">
          <cell r="B868">
            <v>2340</v>
          </cell>
          <cell r="C868">
            <v>863</v>
          </cell>
          <cell r="D868">
            <v>30</v>
          </cell>
          <cell r="E868">
            <v>11</v>
          </cell>
          <cell r="F868">
            <v>2566</v>
          </cell>
          <cell r="G868">
            <v>800066722995</v>
          </cell>
          <cell r="H868" t="str">
            <v>นาง</v>
          </cell>
          <cell r="I868" t="str">
            <v>ศรีจันทร์</v>
          </cell>
          <cell r="J868" t="str">
            <v>นำมะ</v>
          </cell>
          <cell r="L868" t="str">
            <v>ฮอด</v>
          </cell>
          <cell r="M868" t="str">
            <v>เชียงใหม่ 3</v>
          </cell>
          <cell r="N868">
            <v>8</v>
          </cell>
          <cell r="O868" t="str">
            <v>สินเชื่อเพื่อการบริโภค</v>
          </cell>
          <cell r="P868" t="str">
            <v>1.บุคคลค้ำประกัน</v>
          </cell>
          <cell r="Q868">
            <v>47228.59</v>
          </cell>
          <cell r="R868">
            <v>4426.3900000000003</v>
          </cell>
          <cell r="S868" t="str">
            <v>จังหวัดฮอด</v>
          </cell>
          <cell r="T868" t="str">
            <v>ผบ.E153</v>
          </cell>
          <cell r="U868">
            <v>2565</v>
          </cell>
          <cell r="V868" t="str">
            <v>ผบ.E243</v>
          </cell>
          <cell r="W868">
            <v>2565</v>
          </cell>
          <cell r="AA868">
            <v>19</v>
          </cell>
          <cell r="AB868">
            <v>4</v>
          </cell>
          <cell r="AC868">
            <v>2565</v>
          </cell>
          <cell r="BC868">
            <v>900</v>
          </cell>
          <cell r="BD868">
            <v>5</v>
          </cell>
          <cell r="BE868">
            <v>7</v>
          </cell>
          <cell r="BF868">
            <v>2567</v>
          </cell>
          <cell r="BG868">
            <v>0</v>
          </cell>
          <cell r="BH868" t="str">
            <v>-</v>
          </cell>
          <cell r="BI868" t="str">
            <v>-</v>
          </cell>
          <cell r="BJ868" t="str">
            <v>-</v>
          </cell>
          <cell r="BK868">
            <v>0</v>
          </cell>
          <cell r="BL868">
            <v>620</v>
          </cell>
          <cell r="BM868">
            <v>0</v>
          </cell>
          <cell r="BN868" t="str">
            <v/>
          </cell>
          <cell r="BO868" t="str">
            <v/>
          </cell>
          <cell r="BP868" t="str">
            <v/>
          </cell>
          <cell r="BQ868" t="str">
            <v>-</v>
          </cell>
          <cell r="BR868" t="str">
            <v>-</v>
          </cell>
          <cell r="BS868" t="str">
            <v>-</v>
          </cell>
          <cell r="BT868" t="str">
            <v>นางศรีจันทร์ นำมะ</v>
          </cell>
          <cell r="BU868">
            <v>883262011437</v>
          </cell>
          <cell r="BV868" t="str">
            <v>1.นางศรีจันทร์  นำมะ
2.นาววุฒิไกร  สร้อยฟ้า
3.นายชัชวัล  นำมะ</v>
          </cell>
          <cell r="BW868" t="str">
            <v>จำเลยที่ 1
จำเลยที่ 2
จำเลยที่ 3</v>
          </cell>
          <cell r="BX868" t="str">
            <v>3 5016 00167 92 6
1 5016 00111 84 3
3 5016 00165 94 0</v>
          </cell>
          <cell r="BY8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8" t="str">
            <v>ไม่พบทรัพย์</v>
          </cell>
        </row>
        <row r="869">
          <cell r="B869">
            <v>2341</v>
          </cell>
          <cell r="C869">
            <v>864</v>
          </cell>
          <cell r="D869">
            <v>30</v>
          </cell>
          <cell r="E869">
            <v>11</v>
          </cell>
          <cell r="F869">
            <v>2566</v>
          </cell>
          <cell r="G869">
            <v>800072349940</v>
          </cell>
          <cell r="H869" t="str">
            <v>นาง</v>
          </cell>
          <cell r="I869" t="str">
            <v>เกตุแก้ว</v>
          </cell>
          <cell r="J869" t="str">
            <v>สิงห์โต</v>
          </cell>
          <cell r="L869" t="str">
            <v>ฮอด</v>
          </cell>
          <cell r="M869" t="str">
            <v>เชียงใหม่ 3</v>
          </cell>
          <cell r="N869">
            <v>8</v>
          </cell>
          <cell r="O869" t="str">
            <v>สินเชื่อเพื่อการบริโภค</v>
          </cell>
          <cell r="P869" t="str">
            <v>1.บุคคลค้ำประกัน</v>
          </cell>
          <cell r="Q869">
            <v>96906.73</v>
          </cell>
          <cell r="R869">
            <v>24144.68</v>
          </cell>
          <cell r="S869" t="str">
            <v>จังหวัดฮอด</v>
          </cell>
          <cell r="T869" t="str">
            <v>ผบ.E417</v>
          </cell>
          <cell r="U869">
            <v>2565</v>
          </cell>
          <cell r="V869" t="str">
            <v>ผบ.E445</v>
          </cell>
          <cell r="W869">
            <v>2565</v>
          </cell>
          <cell r="X869">
            <v>18</v>
          </cell>
          <cell r="Y869">
            <v>7</v>
          </cell>
          <cell r="Z869">
            <v>2565</v>
          </cell>
          <cell r="BC869">
            <v>1500</v>
          </cell>
          <cell r="BD869">
            <v>5</v>
          </cell>
          <cell r="BE869">
            <v>7</v>
          </cell>
          <cell r="BF869">
            <v>2567</v>
          </cell>
          <cell r="BG869">
            <v>0</v>
          </cell>
          <cell r="BH869" t="str">
            <v>-</v>
          </cell>
          <cell r="BI869" t="str">
            <v>-</v>
          </cell>
          <cell r="BJ869" t="str">
            <v>-</v>
          </cell>
          <cell r="BK869">
            <v>0</v>
          </cell>
          <cell r="BL869">
            <v>945</v>
          </cell>
          <cell r="BM869">
            <v>0</v>
          </cell>
          <cell r="BN869" t="str">
            <v/>
          </cell>
          <cell r="BO869" t="str">
            <v/>
          </cell>
          <cell r="BP869" t="str">
            <v/>
          </cell>
          <cell r="BQ869" t="str">
            <v>-</v>
          </cell>
          <cell r="BR869" t="str">
            <v>-</v>
          </cell>
          <cell r="BS869" t="str">
            <v>-</v>
          </cell>
          <cell r="BT869" t="str">
            <v>นางเกตุแก้ว สิงห์โต</v>
          </cell>
          <cell r="BU869">
            <v>888164010548</v>
          </cell>
          <cell r="BV869" t="str">
            <v>1.นางเกตุแก้ว  สิงโต
2.นายสุวรรณ์  สิงโต
3.นางยุพา  วงค์แก้ว
4.นายนพดล  วงค์แก้ว
5.นายเกรียงศักดิ์  ลูนใฝ</v>
          </cell>
          <cell r="BW869" t="str">
            <v>จำเลยที่ 1
คู่สมรสจำเลยที่ 1
จำเลยที่ 2
คู่สมรสจำเลยที่ 2
จำเลยที่ 3</v>
          </cell>
          <cell r="BX869" t="str">
            <v>3 5016 00137 51 2
3 5016 00137 50 4
5 5016 01042 11 2
3 5010 00288 20 0
3 5016 00136 52 4</v>
          </cell>
          <cell r="BY869" t="e">
            <v>#NAME?</v>
          </cell>
          <cell r="BZ869" t="str">
            <v>ไม่พบทรัพย์</v>
          </cell>
        </row>
        <row r="870">
          <cell r="B870">
            <v>2342</v>
          </cell>
          <cell r="C870">
            <v>865</v>
          </cell>
          <cell r="D870">
            <v>30</v>
          </cell>
          <cell r="E870">
            <v>11</v>
          </cell>
          <cell r="F870">
            <v>2566</v>
          </cell>
          <cell r="G870">
            <v>800090501654</v>
          </cell>
          <cell r="H870" t="str">
            <v>นางสาว</v>
          </cell>
          <cell r="I870" t="str">
            <v>หฤทัย</v>
          </cell>
          <cell r="J870" t="str">
            <v>ขันทัง</v>
          </cell>
          <cell r="L870" t="str">
            <v>ฮอด</v>
          </cell>
          <cell r="M870" t="str">
            <v>เชียงใหม่ 3</v>
          </cell>
          <cell r="N870">
            <v>8</v>
          </cell>
          <cell r="O870" t="str">
            <v>สินเชื่อเพื่อการบริโภค</v>
          </cell>
          <cell r="P870" t="str">
            <v>1.บุคคลค้ำประกัน</v>
          </cell>
          <cell r="Q870">
            <v>31483.360000000001</v>
          </cell>
          <cell r="R870">
            <v>8657.81</v>
          </cell>
          <cell r="S870" t="str">
            <v>จังหวัดฮอด</v>
          </cell>
          <cell r="T870" t="str">
            <v>ผบ.E716</v>
          </cell>
          <cell r="U870">
            <v>2565</v>
          </cell>
          <cell r="V870" t="str">
            <v>ผบ.E803</v>
          </cell>
          <cell r="W870">
            <v>2565</v>
          </cell>
          <cell r="AA870">
            <v>25</v>
          </cell>
          <cell r="AB870">
            <v>10</v>
          </cell>
          <cell r="AC870">
            <v>2565</v>
          </cell>
          <cell r="BC870">
            <v>1500</v>
          </cell>
          <cell r="BD870">
            <v>5</v>
          </cell>
          <cell r="BE870">
            <v>7</v>
          </cell>
          <cell r="BF870">
            <v>2567</v>
          </cell>
          <cell r="BG870">
            <v>0</v>
          </cell>
          <cell r="BH870" t="str">
            <v>-</v>
          </cell>
          <cell r="BI870" t="str">
            <v>-</v>
          </cell>
          <cell r="BJ870" t="str">
            <v>-</v>
          </cell>
          <cell r="BK870">
            <v>0</v>
          </cell>
          <cell r="BL870">
            <v>1255</v>
          </cell>
          <cell r="BM870">
            <v>0</v>
          </cell>
          <cell r="BN870" t="str">
            <v/>
          </cell>
          <cell r="BO870" t="str">
            <v/>
          </cell>
          <cell r="BP870" t="str">
            <v/>
          </cell>
          <cell r="BQ870" t="str">
            <v>-</v>
          </cell>
          <cell r="BR870" t="str">
            <v>-</v>
          </cell>
          <cell r="BS870" t="str">
            <v>-</v>
          </cell>
          <cell r="BT870" t="str">
            <v>นางสาวหฤทัย ขันทัง</v>
          </cell>
          <cell r="BU870">
            <v>888165010081</v>
          </cell>
          <cell r="BV870" t="str">
            <v>1.นางสาวหฤทัย  ขันทัง
2.นางอรุณี  วรรณภีระ
3.นายเพชร  วรรณภีระ
4.นางสาวทับทิม  จันทร์แก้ว
5.นายอ่อนศรี  ขันแก้ว</v>
          </cell>
          <cell r="BW870" t="str">
            <v>จำเลยที่ 1
จำเลยที่ 2 
คู่สมรสจำเลยที่ 2
จำเลยที่ 3
คู่สมรสจำเลยที่ 3</v>
          </cell>
          <cell r="BX870" t="str">
            <v>1 5016 00110 10 3
3 5016 00076 38 6
3 5016 00080 45 2
3 5016 00080 60 0
3 4305 00745 99 5</v>
          </cell>
          <cell r="BY870" t="e">
            <v>#NAME?</v>
          </cell>
          <cell r="BZ870" t="str">
            <v>ไม่พบทรัพย์</v>
          </cell>
        </row>
        <row r="871">
          <cell r="B871">
            <v>2343</v>
          </cell>
          <cell r="C871">
            <v>866</v>
          </cell>
          <cell r="D871">
            <v>30</v>
          </cell>
          <cell r="E871">
            <v>11</v>
          </cell>
          <cell r="F871">
            <v>2566</v>
          </cell>
          <cell r="G871">
            <v>800018360423</v>
          </cell>
          <cell r="H871" t="str">
            <v>นาย</v>
          </cell>
          <cell r="I871" t="str">
            <v>ธีระพงษ์</v>
          </cell>
          <cell r="J871" t="str">
            <v>แก้ววงค์วาน</v>
          </cell>
          <cell r="L871" t="str">
            <v>สารภี</v>
          </cell>
          <cell r="M871" t="str">
            <v>เชียงใหม่ 3</v>
          </cell>
          <cell r="N871">
            <v>8</v>
          </cell>
          <cell r="O871" t="str">
            <v>-</v>
          </cell>
          <cell r="P871" t="str">
            <v>1.บุคคลค้ำประกัน</v>
          </cell>
          <cell r="S871" t="str">
            <v>จังหวัดฮอด</v>
          </cell>
          <cell r="T871" t="str">
            <v>ผบ.615</v>
          </cell>
          <cell r="U871">
            <v>2558</v>
          </cell>
          <cell r="V871" t="str">
            <v>ผบ.74</v>
          </cell>
          <cell r="W871">
            <v>2559</v>
          </cell>
          <cell r="BC871" t="str">
            <v/>
          </cell>
          <cell r="BD871" t="str">
            <v/>
          </cell>
          <cell r="BE871" t="str">
            <v/>
          </cell>
          <cell r="BF871" t="str">
            <v/>
          </cell>
          <cell r="BG871" t="str">
            <v/>
          </cell>
          <cell r="BH871" t="str">
            <v/>
          </cell>
          <cell r="BI871" t="str">
            <v/>
          </cell>
          <cell r="BJ871" t="str">
            <v/>
          </cell>
          <cell r="BK871" t="str">
            <v/>
          </cell>
          <cell r="BL871" t="str">
            <v/>
          </cell>
          <cell r="BM871" t="str">
            <v/>
          </cell>
          <cell r="BN871" t="str">
            <v/>
          </cell>
          <cell r="BO871" t="str">
            <v/>
          </cell>
          <cell r="BP871" t="str">
            <v/>
          </cell>
          <cell r="BQ871" t="str">
            <v/>
          </cell>
          <cell r="BR871" t="str">
            <v/>
          </cell>
          <cell r="BS871" t="str">
            <v/>
          </cell>
          <cell r="BT871" t="str">
            <v>นายธีระพงษ์ แก้ววงค์วาน</v>
          </cell>
          <cell r="BU871" t="str">
            <v>-</v>
          </cell>
        </row>
        <row r="872">
          <cell r="B872">
            <v>2344</v>
          </cell>
          <cell r="C872">
            <v>867</v>
          </cell>
          <cell r="G872">
            <v>800035945214</v>
          </cell>
          <cell r="H872" t="str">
            <v>นาย</v>
          </cell>
          <cell r="I872" t="str">
            <v>สอน</v>
          </cell>
          <cell r="J872" t="str">
            <v>สุริยงค์</v>
          </cell>
          <cell r="L872" t="str">
            <v>ฝาง</v>
          </cell>
          <cell r="M872" t="str">
            <v>เชียงใหม่ 2</v>
          </cell>
          <cell r="N872">
            <v>8</v>
          </cell>
          <cell r="O872" t="str">
            <v>สินเชื่อพัฒนาองค์กรชุมชน</v>
          </cell>
          <cell r="P872" t="str">
            <v>1.บุคคลค้ำประกัน</v>
          </cell>
          <cell r="S872" t="str">
            <v>จังหวัดฝาง</v>
          </cell>
          <cell r="T872" t="str">
            <v>ผบ.1876</v>
          </cell>
          <cell r="U872">
            <v>2562</v>
          </cell>
          <cell r="V872" t="str">
            <v>ผบ.334</v>
          </cell>
          <cell r="W872">
            <v>2563</v>
          </cell>
          <cell r="X872">
            <v>11</v>
          </cell>
          <cell r="Y872">
            <v>2</v>
          </cell>
          <cell r="Z872">
            <v>2563</v>
          </cell>
          <cell r="BC872">
            <v>300</v>
          </cell>
          <cell r="BD872">
            <v>10</v>
          </cell>
          <cell r="BE872">
            <v>6</v>
          </cell>
          <cell r="BF872">
            <v>2567</v>
          </cell>
          <cell r="BG872">
            <v>0</v>
          </cell>
          <cell r="BH872" t="str">
            <v>-</v>
          </cell>
          <cell r="BI872" t="str">
            <v>-</v>
          </cell>
          <cell r="BJ872" t="str">
            <v>-</v>
          </cell>
          <cell r="BK872">
            <v>0</v>
          </cell>
          <cell r="BL872">
            <v>220</v>
          </cell>
          <cell r="BM872">
            <v>0</v>
          </cell>
          <cell r="BN872">
            <v>21</v>
          </cell>
          <cell r="BO872">
            <v>11</v>
          </cell>
          <cell r="BP872">
            <v>2567</v>
          </cell>
          <cell r="BQ872" t="str">
            <v>-</v>
          </cell>
          <cell r="BR872" t="str">
            <v>-</v>
          </cell>
          <cell r="BS872" t="str">
            <v>-</v>
          </cell>
          <cell r="BT872" t="str">
            <v>นายสอน สุริยงค์</v>
          </cell>
          <cell r="BU872">
            <v>0</v>
          </cell>
          <cell r="BV872" t="str">
            <v>นายสอน  สุริยงค์</v>
          </cell>
          <cell r="BW872" t="str">
            <v>จำเลยที่ 1</v>
          </cell>
          <cell r="BX872" t="str">
            <v>3 5603 00285 73 6</v>
          </cell>
          <cell r="BY872" t="str">
            <v>-ไม่พบว่ามีกรรมสิทธิ์ในที่ดิน อ.ฝาง  จ.เชียงใหม่</v>
          </cell>
          <cell r="BZ872" t="str">
            <v>ไม่พบทรัพย์</v>
          </cell>
          <cell r="CB872">
            <v>1</v>
          </cell>
        </row>
        <row r="873">
          <cell r="B873">
            <v>2345</v>
          </cell>
          <cell r="C873">
            <v>868</v>
          </cell>
          <cell r="D873">
            <v>19</v>
          </cell>
          <cell r="E873">
            <v>12</v>
          </cell>
          <cell r="F873">
            <v>2566</v>
          </cell>
          <cell r="G873">
            <v>800082176655</v>
          </cell>
          <cell r="H873" t="str">
            <v>นางสาว</v>
          </cell>
          <cell r="I873" t="str">
            <v xml:space="preserve">กชพร  </v>
          </cell>
          <cell r="J873" t="str">
            <v>จันทร์ศิริ</v>
          </cell>
          <cell r="K873">
            <v>1509900773121</v>
          </cell>
          <cell r="L873" t="str">
            <v>อมก๋อย</v>
          </cell>
          <cell r="M873" t="str">
            <v>เชียงใหม่ 3</v>
          </cell>
          <cell r="N873">
            <v>8</v>
          </cell>
          <cell r="O873" t="str">
            <v>ธนาคารประชาชน</v>
          </cell>
          <cell r="P873" t="str">
            <v>1.บุคคลค้ำประกัน</v>
          </cell>
          <cell r="Q873">
            <v>125000</v>
          </cell>
          <cell r="R873">
            <v>32794.47</v>
          </cell>
          <cell r="S873" t="str">
            <v>แขวงเชียงใหม่</v>
          </cell>
          <cell r="T873" t="str">
            <v>ผบE1666</v>
          </cell>
          <cell r="U873">
            <v>2564</v>
          </cell>
          <cell r="V873" t="str">
            <v>ผบE2401</v>
          </cell>
          <cell r="W873">
            <v>2564</v>
          </cell>
          <cell r="AA873">
            <v>8</v>
          </cell>
          <cell r="AB873">
            <v>9</v>
          </cell>
          <cell r="AC873">
            <v>2566</v>
          </cell>
          <cell r="BB873" t="str">
            <v>สืบทรัพย์ 25/03/67//ลงผล 15/5/67//รายงานผล31/5/67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นางสาวกชพร   จันทร์ศิริ</v>
          </cell>
          <cell r="BU873">
            <v>883263011072</v>
          </cell>
          <cell r="BV873" t="str">
            <v>1.นางสาวกชพร จันทร์ศิริ
2.นางนิลวรรณ วรรณปัน
3.นางสาวอัญชลี จีระกัน</v>
          </cell>
          <cell r="BW873" t="str">
            <v>จำเลยที่ 1
จำเลยที่ 2
จำเลยที่ 3</v>
          </cell>
          <cell r="BX873" t="str">
            <v xml:space="preserve">1-5099-00773-12-1
3-5010-00145-54-9
3-5106-00301-25-7
</v>
          </cell>
          <cell r="BY87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3" t="str">
            <v>พบ</v>
          </cell>
          <cell r="CB873">
            <v>3</v>
          </cell>
        </row>
        <row r="874">
          <cell r="B874">
            <v>2346</v>
          </cell>
          <cell r="C874">
            <v>869</v>
          </cell>
          <cell r="D874">
            <v>19</v>
          </cell>
          <cell r="E874">
            <v>12</v>
          </cell>
          <cell r="F874">
            <v>2566</v>
          </cell>
          <cell r="G874">
            <v>800080202404</v>
          </cell>
          <cell r="H874" t="str">
            <v>นาย</v>
          </cell>
          <cell r="I874" t="str">
            <v>ธีรยุทธ</v>
          </cell>
          <cell r="J874" t="str">
            <v>เมืองมา</v>
          </cell>
          <cell r="K874">
            <v>1501600004079</v>
          </cell>
          <cell r="L874" t="str">
            <v>อมก๋อย</v>
          </cell>
          <cell r="M874" t="str">
            <v>เชียงใหม่ 3</v>
          </cell>
          <cell r="N874">
            <v>8</v>
          </cell>
          <cell r="O874" t="str">
            <v>ธนาคารประชาชน</v>
          </cell>
          <cell r="P874" t="str">
            <v>1.บุคคลค้ำประกัน</v>
          </cell>
          <cell r="Q874">
            <v>61108</v>
          </cell>
          <cell r="R874">
            <v>15726.4</v>
          </cell>
          <cell r="S874" t="str">
            <v>จังหวัดฮอด</v>
          </cell>
          <cell r="T874" t="str">
            <v>ผบE342</v>
          </cell>
          <cell r="U874">
            <v>2563</v>
          </cell>
          <cell r="V874" t="str">
            <v>ผบE1827</v>
          </cell>
          <cell r="W874">
            <v>2563</v>
          </cell>
          <cell r="AA874">
            <v>20</v>
          </cell>
          <cell r="AB874">
            <v>8</v>
          </cell>
          <cell r="AC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นายธีรยุทธ เมืองมา</v>
          </cell>
          <cell r="BU874">
            <v>883263011062</v>
          </cell>
          <cell r="BV874"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4" t="str">
            <v xml:space="preserve">จำเลยที่ 1
คู่สมรสจำเลยที่ 1
จำเลยที่ 2
คู่สมรสจำเลยที่ 2
จำเลยที่ 3
</v>
          </cell>
          <cell r="BX874" t="str">
            <v>1-5016-00004-07-9
5-1301-99005-89-3
3-5016-00175-14-7
3-5016-00176-77-1
1-5016-00054-22-0</v>
          </cell>
          <cell r="BY874"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4" t="str">
            <v>พบ</v>
          </cell>
          <cell r="CB874">
            <v>5</v>
          </cell>
        </row>
        <row r="875">
          <cell r="B875">
            <v>2347</v>
          </cell>
          <cell r="C875">
            <v>870</v>
          </cell>
          <cell r="D875">
            <v>19</v>
          </cell>
          <cell r="E875">
            <v>12</v>
          </cell>
          <cell r="F875">
            <v>2566</v>
          </cell>
          <cell r="G875">
            <v>800068059974</v>
          </cell>
          <cell r="H875" t="str">
            <v>นาย</v>
          </cell>
          <cell r="I875" t="str">
            <v>ศุภวัฒน์</v>
          </cell>
          <cell r="J875" t="str">
            <v>สุจิตพงษ์</v>
          </cell>
          <cell r="K875">
            <v>5501800050484</v>
          </cell>
          <cell r="L875" t="str">
            <v>อมก๋อย</v>
          </cell>
          <cell r="M875" t="str">
            <v>เชียงใหม่ 3</v>
          </cell>
          <cell r="N875">
            <v>8</v>
          </cell>
          <cell r="O875" t="str">
            <v>ธนาคารประชาชน</v>
          </cell>
          <cell r="P875" t="str">
            <v>1.บุคคลค้ำประกัน</v>
          </cell>
          <cell r="Q875">
            <v>83332</v>
          </cell>
          <cell r="R875">
            <v>42851.96</v>
          </cell>
          <cell r="S875" t="str">
            <v>จังหวัดฮอด</v>
          </cell>
          <cell r="T875" t="str">
            <v>ผบE337</v>
          </cell>
          <cell r="U875">
            <v>2563</v>
          </cell>
          <cell r="V875" t="str">
            <v>ผบE1777</v>
          </cell>
          <cell r="W875">
            <v>2563</v>
          </cell>
          <cell r="X875">
            <v>19</v>
          </cell>
          <cell r="Y875">
            <v>8</v>
          </cell>
          <cell r="Z875">
            <v>2563</v>
          </cell>
          <cell r="BB875" t="str">
            <v>สืบทรัพย์ 25/03/67//ลงผล3/4/67//</v>
          </cell>
          <cell r="BC875" t="str">
            <v/>
          </cell>
          <cell r="BD875" t="str">
            <v/>
          </cell>
          <cell r="BE875" t="str">
            <v/>
          </cell>
          <cell r="BF875" t="str">
            <v/>
          </cell>
          <cell r="BG875" t="str">
            <v/>
          </cell>
          <cell r="BH875" t="str">
            <v/>
          </cell>
          <cell r="BI875" t="str">
            <v/>
          </cell>
          <cell r="BJ875" t="str">
            <v/>
          </cell>
          <cell r="BK875" t="str">
            <v/>
          </cell>
          <cell r="BL875" t="str">
            <v/>
          </cell>
          <cell r="BM875" t="str">
            <v/>
          </cell>
          <cell r="BN875" t="str">
            <v/>
          </cell>
          <cell r="BO875" t="str">
            <v/>
          </cell>
          <cell r="BP875" t="str">
            <v/>
          </cell>
          <cell r="BQ875" t="str">
            <v/>
          </cell>
          <cell r="BR875" t="str">
            <v/>
          </cell>
          <cell r="BS875" t="str">
            <v/>
          </cell>
          <cell r="BT875" t="str">
            <v>นายศุภวัฒน์ สุจิตพงษ์</v>
          </cell>
          <cell r="BU875">
            <v>883263011074</v>
          </cell>
          <cell r="BV875" t="str">
            <v>1.นายศุภวัฒน์ สุจิตพงษ์
2.นางสาวสุพร สุจิตพงษ์
3.นายประเสริฐ วางค้ามูล</v>
          </cell>
          <cell r="BW875" t="str">
            <v>จำเลยที่ 1
จำเลยที่ 2
จำเลยที่ 3</v>
          </cell>
          <cell r="BX875" t="str">
            <v>5-5018-00050-48-4
1-5018-00079-60-9
3-5018-00041-96-9</v>
          </cell>
          <cell r="BY87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5" t="str">
            <v>ไม่พบ</v>
          </cell>
          <cell r="CB875">
            <v>3</v>
          </cell>
        </row>
        <row r="876">
          <cell r="B876">
            <v>2348</v>
          </cell>
          <cell r="C876">
            <v>871</v>
          </cell>
          <cell r="D876">
            <v>19</v>
          </cell>
          <cell r="E876">
            <v>12</v>
          </cell>
          <cell r="F876">
            <v>2566</v>
          </cell>
          <cell r="G876">
            <v>800050313603</v>
          </cell>
          <cell r="H876" t="str">
            <v>นาย</v>
          </cell>
          <cell r="I876" t="str">
            <v>หน่อปิ</v>
          </cell>
          <cell r="J876" t="str">
            <v>ศุภรนานา</v>
          </cell>
          <cell r="K876">
            <v>2501800023407</v>
          </cell>
          <cell r="L876" t="str">
            <v>อมก๋อย</v>
          </cell>
          <cell r="M876" t="str">
            <v>เชียงใหม่ 3</v>
          </cell>
          <cell r="N876">
            <v>8</v>
          </cell>
          <cell r="O876" t="str">
            <v>ธนาคารประชาชน</v>
          </cell>
          <cell r="P876" t="str">
            <v>1.บุคคลค้ำประกัน</v>
          </cell>
          <cell r="Q876">
            <v>90624.81</v>
          </cell>
          <cell r="R876">
            <v>28945.31</v>
          </cell>
          <cell r="S876" t="str">
            <v>จังหวัดฮอด</v>
          </cell>
          <cell r="T876" t="str">
            <v>ผบE347</v>
          </cell>
          <cell r="U876">
            <v>2563</v>
          </cell>
          <cell r="V876" t="str">
            <v>ผบE187</v>
          </cell>
          <cell r="W876">
            <v>2563</v>
          </cell>
          <cell r="AA876">
            <v>20</v>
          </cell>
          <cell r="AB876">
            <v>8</v>
          </cell>
          <cell r="AC876">
            <v>2563</v>
          </cell>
          <cell r="BB876" t="str">
            <v>สืบทรัพย์ 25/03/67//ลงผล2/4/67//รายงานผล2/4/67//</v>
          </cell>
          <cell r="BC876">
            <v>1500</v>
          </cell>
          <cell r="BD876">
            <v>5</v>
          </cell>
          <cell r="BE876">
            <v>7</v>
          </cell>
          <cell r="BF876">
            <v>2567</v>
          </cell>
          <cell r="BG876">
            <v>0</v>
          </cell>
          <cell r="BH876" t="str">
            <v>-</v>
          </cell>
          <cell r="BI876" t="str">
            <v>-</v>
          </cell>
          <cell r="BJ876" t="str">
            <v>-</v>
          </cell>
          <cell r="BK876">
            <v>0</v>
          </cell>
          <cell r="BL876">
            <v>935</v>
          </cell>
          <cell r="BM876">
            <v>0</v>
          </cell>
          <cell r="BN876" t="str">
            <v/>
          </cell>
          <cell r="BO876" t="str">
            <v/>
          </cell>
          <cell r="BP876" t="str">
            <v/>
          </cell>
          <cell r="BQ876" t="str">
            <v>-</v>
          </cell>
          <cell r="BR876" t="str">
            <v>-</v>
          </cell>
          <cell r="BS876" t="str">
            <v>-</v>
          </cell>
          <cell r="BT876" t="str">
            <v>นายหน่อปิ ศุภรนานา</v>
          </cell>
          <cell r="BU876">
            <v>883263011053</v>
          </cell>
          <cell r="BV876" t="str">
            <v>1.นายหน่อปิ  ศุภรนานา
2.นายปุ๊เง จั๋นสุข 
3.นางโสภา เบี่ยจันทร์ 
4.นายมอซียู นิยมทศ
5.นายตุ๊แฮ ไทเย</v>
          </cell>
          <cell r="BW876" t="str">
            <v>จำเลยที่ 1
จำเลยที่ 2
คู่สมรสจำเลยที่ 2
จำเลยที่ 3
จำเลยที่ 4</v>
          </cell>
          <cell r="BX876" t="str">
            <v>2-5018-00023-40-7
2-5018-00018-26-8
3-5018-00161-29-8
2-5018-00095-13-1
 5-5018-01141-80-7</v>
          </cell>
          <cell r="BY87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6" t="str">
            <v>ไม่พบ
ไม่พบ
ไม่พบ
ไม่พบ
ไม่พบ</v>
          </cell>
          <cell r="CB876">
            <v>5</v>
          </cell>
        </row>
        <row r="877">
          <cell r="B877">
            <v>2349</v>
          </cell>
          <cell r="C877">
            <v>872</v>
          </cell>
          <cell r="D877">
            <v>19</v>
          </cell>
          <cell r="E877">
            <v>12</v>
          </cell>
          <cell r="F877">
            <v>2566</v>
          </cell>
          <cell r="G877">
            <v>800035418683</v>
          </cell>
          <cell r="H877" t="str">
            <v>จ่าสิบโท</v>
          </cell>
          <cell r="I877" t="str">
            <v>พิษณุ</v>
          </cell>
          <cell r="J877" t="str">
            <v>โพธิชัย</v>
          </cell>
          <cell r="K877">
            <v>3500900362952</v>
          </cell>
          <cell r="L877" t="str">
            <v>อมก๋อย</v>
          </cell>
          <cell r="M877" t="str">
            <v>เชียงใหม่ 3</v>
          </cell>
          <cell r="N877">
            <v>8</v>
          </cell>
          <cell r="O877" t="str">
            <v>ธนาคารประชาชน</v>
          </cell>
          <cell r="P877" t="str">
            <v>1.บุคคลค้ำประกัน</v>
          </cell>
          <cell r="Q877">
            <v>102737.09</v>
          </cell>
          <cell r="R877">
            <v>7899.5</v>
          </cell>
          <cell r="S877" t="str">
            <v>จังหวัดฮอด</v>
          </cell>
          <cell r="T877" t="str">
            <v>ผบE249</v>
          </cell>
          <cell r="U877">
            <v>2563</v>
          </cell>
          <cell r="V877" t="str">
            <v>ผบE1259</v>
          </cell>
          <cell r="W877">
            <v>2563</v>
          </cell>
          <cell r="AA877">
            <v>13</v>
          </cell>
          <cell r="AB877">
            <v>8</v>
          </cell>
          <cell r="AC877">
            <v>2563</v>
          </cell>
          <cell r="BB877" t="str">
            <v>สืบทรัพย์ครั้งที่หนึ่ง 22/03/67//ลงผล19/4/67//ลงผลคัดภาพลักษณ์17/5/2567//รายงานผล17/5/2567//</v>
          </cell>
          <cell r="BC877">
            <v>1500</v>
          </cell>
          <cell r="BD877">
            <v>17</v>
          </cell>
          <cell r="BE877">
            <v>1</v>
          </cell>
          <cell r="BF877">
            <v>2568</v>
          </cell>
          <cell r="BG877">
            <v>0</v>
          </cell>
          <cell r="BH877" t="str">
            <v>-</v>
          </cell>
          <cell r="BI877" t="str">
            <v>-</v>
          </cell>
          <cell r="BJ877" t="str">
            <v>-</v>
          </cell>
          <cell r="BK877">
            <v>0</v>
          </cell>
          <cell r="BL877">
            <v>1625</v>
          </cell>
          <cell r="BM877">
            <v>0</v>
          </cell>
          <cell r="BN877" t="str">
            <v/>
          </cell>
          <cell r="BO877" t="str">
            <v/>
          </cell>
          <cell r="BP877" t="str">
            <v/>
          </cell>
          <cell r="BQ877" t="str">
            <v>-</v>
          </cell>
          <cell r="BR877" t="str">
            <v>-</v>
          </cell>
          <cell r="BS877" t="str">
            <v>-</v>
          </cell>
          <cell r="BT877" t="str">
            <v>จ่าสิบโทพิษณุ โพธิชัย</v>
          </cell>
          <cell r="BU877">
            <v>883263011056</v>
          </cell>
          <cell r="BV877" t="str">
            <v>1.นายพิษณุ โพธิชัย
2.ว่าที่รต,หญิงอังคณา สุธาชัย
3.นายธวัชชัย สกุณาคีรี
4.นายปีกุนุ เลิศฤดี
5.นางคูจิ้ง เลิศฤดี</v>
          </cell>
          <cell r="BW877" t="str">
            <v>จำเลยที่ 1
คู่สมรสจำเลยที่ 1
จำเลยที่ 2
จำเลยที่ 3
คู่สมรสจำเลยที่ 3</v>
          </cell>
          <cell r="BX877" t="str">
            <v xml:space="preserve">3-5009-00362-95-2
1-5006-00081-90-1
3-5018-00162-96-1
3-5018-00014-79-1
3-5018-00014-46-5
</v>
          </cell>
          <cell r="BY877"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7" t="str">
            <v>พบ</v>
          </cell>
          <cell r="CB877">
            <v>5</v>
          </cell>
        </row>
        <row r="878">
          <cell r="B878">
            <v>2350</v>
          </cell>
          <cell r="C878">
            <v>873</v>
          </cell>
          <cell r="D878">
            <v>19</v>
          </cell>
          <cell r="E878">
            <v>12</v>
          </cell>
          <cell r="F878">
            <v>2566</v>
          </cell>
          <cell r="G878">
            <v>800079975440</v>
          </cell>
          <cell r="H878" t="str">
            <v>นางสาว</v>
          </cell>
          <cell r="I878" t="str">
            <v>โยทะกา</v>
          </cell>
          <cell r="J878" t="str">
            <v>โนชัยวงค์</v>
          </cell>
          <cell r="K878">
            <v>1500900090662</v>
          </cell>
          <cell r="L878" t="str">
            <v>อมก๋อย</v>
          </cell>
          <cell r="M878" t="str">
            <v>เชียงใหม่ 3</v>
          </cell>
          <cell r="N878">
            <v>8</v>
          </cell>
          <cell r="O878" t="str">
            <v>ธนาคารประชาชน</v>
          </cell>
          <cell r="P878" t="str">
            <v>1.บุคคลค้ำประกัน</v>
          </cell>
          <cell r="Q878">
            <v>61325.43</v>
          </cell>
          <cell r="R878">
            <v>16658.47</v>
          </cell>
          <cell r="S878" t="str">
            <v>จังหวัดฝาง</v>
          </cell>
          <cell r="T878" t="str">
            <v>ผบE290</v>
          </cell>
          <cell r="U878">
            <v>2564</v>
          </cell>
          <cell r="V878" t="str">
            <v>ผบE640</v>
          </cell>
          <cell r="W878">
            <v>2564</v>
          </cell>
          <cell r="X878">
            <v>26</v>
          </cell>
          <cell r="Y878">
            <v>10</v>
          </cell>
          <cell r="Z878">
            <v>2564</v>
          </cell>
          <cell r="BB878" t="str">
            <v>สืบทรัพย์ 22/1/67//ลงผลสืบทรัพย์26/3/67//</v>
          </cell>
          <cell r="BC878">
            <v>900</v>
          </cell>
          <cell r="BD878">
            <v>1</v>
          </cell>
          <cell r="BE878">
            <v>7</v>
          </cell>
          <cell r="BF878">
            <v>2567</v>
          </cell>
          <cell r="BG878">
            <v>0</v>
          </cell>
          <cell r="BH878" t="str">
            <v>-</v>
          </cell>
          <cell r="BI878" t="str">
            <v>-</v>
          </cell>
          <cell r="BJ878" t="str">
            <v>-</v>
          </cell>
          <cell r="BK878">
            <v>0</v>
          </cell>
          <cell r="BL878">
            <v>1065</v>
          </cell>
          <cell r="BM878">
            <v>0</v>
          </cell>
          <cell r="BN878">
            <v>28</v>
          </cell>
          <cell r="BO878">
            <v>8</v>
          </cell>
          <cell r="BP878">
            <v>2567</v>
          </cell>
          <cell r="BQ878" t="str">
            <v>-</v>
          </cell>
          <cell r="BR878" t="str">
            <v>-</v>
          </cell>
          <cell r="BS878" t="str">
            <v>-</v>
          </cell>
          <cell r="BT878" t="str">
            <v>นางสาวโยทะกา โนชัยวงค์</v>
          </cell>
          <cell r="BU878">
            <v>883263011188</v>
          </cell>
          <cell r="BV878" t="str">
            <v>1.นางสาวโยทะกา   โนชัยวงค์
2.นางสาวดวงตา  ใฝ่การงานรุ่งเรือง
3.นางสาวพรทิพย์  คงอ้าย</v>
          </cell>
          <cell r="BW878" t="str">
            <v>จำเลยที่ 1
จำเลยที่ 2
จำเลยที่ 3</v>
          </cell>
          <cell r="BX878" t="str">
            <v>1-5009-00090-66-2
1-5804-00117-23-5
1-5804-00156-36-2</v>
          </cell>
          <cell r="BY878"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8" t="str">
            <v>ไม่พบ</v>
          </cell>
        </row>
        <row r="879">
          <cell r="B879">
            <v>2351</v>
          </cell>
          <cell r="C879">
            <v>874</v>
          </cell>
          <cell r="D879">
            <v>19</v>
          </cell>
          <cell r="E879">
            <v>12</v>
          </cell>
          <cell r="F879">
            <v>2566</v>
          </cell>
          <cell r="G879">
            <v>800085206855</v>
          </cell>
          <cell r="H879" t="str">
            <v>นาย</v>
          </cell>
          <cell r="I879" t="str">
            <v>ศตวรรษ</v>
          </cell>
          <cell r="J879" t="str">
            <v>อกตัน</v>
          </cell>
          <cell r="K879">
            <v>1529900512808</v>
          </cell>
          <cell r="L879" t="str">
            <v>อมก๋อย</v>
          </cell>
          <cell r="M879" t="str">
            <v>เชียงใหม่ 3</v>
          </cell>
          <cell r="N879">
            <v>8</v>
          </cell>
          <cell r="O879" t="str">
            <v>ธนาคารประชาชน</v>
          </cell>
          <cell r="P879" t="str">
            <v>1.บุคคลค้ำประกัน</v>
          </cell>
          <cell r="Q879">
            <v>124636.03</v>
          </cell>
          <cell r="R879">
            <v>13265.89</v>
          </cell>
          <cell r="S879" t="str">
            <v>แขวงเชียงใหม่</v>
          </cell>
          <cell r="T879" t="str">
            <v>ผบE1029</v>
          </cell>
          <cell r="U879">
            <v>2563</v>
          </cell>
          <cell r="V879" t="str">
            <v>ผบE1330</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นายศตวรรษ อกตัน</v>
          </cell>
          <cell r="BU879">
            <v>883263011190</v>
          </cell>
          <cell r="BV879" t="str">
            <v>1.นายศตวรรษ อกตัน 
2.นางสาวนุชวรา พ่วงแย้ม
3.นางสาวศิรานี พยาเรือน
4.นายณัฐกร ใสแสง</v>
          </cell>
          <cell r="BW879" t="str">
            <v xml:space="preserve">จำเลยที่ 1
จำเลยที่ 2
จำเลยที่ 3
คู่สมรสจำเลยที่ 3
</v>
          </cell>
          <cell r="BX879" t="str">
            <v>1-5299-00512-80-8
1-5201-00096-21-6
1-5099-00940-77-0
1-5099-00960-63-1</v>
          </cell>
          <cell r="BY879"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9" t="str">
            <v>พบ</v>
          </cell>
          <cell r="CB879">
            <v>4</v>
          </cell>
        </row>
        <row r="880">
          <cell r="B880">
            <v>2352</v>
          </cell>
          <cell r="C880">
            <v>875</v>
          </cell>
          <cell r="D880">
            <v>19</v>
          </cell>
          <cell r="E880">
            <v>12</v>
          </cell>
          <cell r="F880">
            <v>2566</v>
          </cell>
          <cell r="G880">
            <v>800085798166</v>
          </cell>
          <cell r="H880" t="str">
            <v>นาย</v>
          </cell>
          <cell r="I880" t="str">
            <v>กวีณัท</v>
          </cell>
          <cell r="J880" t="str">
            <v>เธียรธนดิช</v>
          </cell>
          <cell r="K880">
            <v>3620600362034</v>
          </cell>
          <cell r="L880" t="str">
            <v>อมก๋อย</v>
          </cell>
          <cell r="M880" t="str">
            <v>เชียงใหม่ 3</v>
          </cell>
          <cell r="N880">
            <v>8</v>
          </cell>
          <cell r="O880" t="str">
            <v>ธนาคารประชาชน</v>
          </cell>
          <cell r="P880" t="str">
            <v>1.บุคคลค้ำประกัน</v>
          </cell>
          <cell r="Q880">
            <v>181244</v>
          </cell>
          <cell r="R880">
            <v>23380.6</v>
          </cell>
          <cell r="S880" t="str">
            <v>แขวงเชียงใหม่</v>
          </cell>
          <cell r="T880" t="str">
            <v>ผบE1034</v>
          </cell>
          <cell r="U880">
            <v>2563</v>
          </cell>
          <cell r="V880" t="str">
            <v>ผบE1356</v>
          </cell>
          <cell r="W880">
            <v>2563</v>
          </cell>
          <cell r="AA880">
            <v>29</v>
          </cell>
          <cell r="AB880">
            <v>9</v>
          </cell>
          <cell r="AC880">
            <v>2563</v>
          </cell>
          <cell r="BB880" t="str">
            <v>สืบทรัพย์ 22/03/67//ลงผล3/4/67//</v>
          </cell>
          <cell r="BC880" t="str">
            <v/>
          </cell>
          <cell r="BD880" t="str">
            <v/>
          </cell>
          <cell r="BE880" t="str">
            <v/>
          </cell>
          <cell r="BF880" t="str">
            <v/>
          </cell>
          <cell r="BG880" t="str">
            <v/>
          </cell>
          <cell r="BH880" t="str">
            <v/>
          </cell>
          <cell r="BI880" t="str">
            <v/>
          </cell>
          <cell r="BJ880" t="str">
            <v/>
          </cell>
          <cell r="BK880" t="str">
            <v/>
          </cell>
          <cell r="BL880" t="str">
            <v/>
          </cell>
          <cell r="BM880" t="str">
            <v/>
          </cell>
          <cell r="BN880" t="str">
            <v/>
          </cell>
          <cell r="BO880" t="str">
            <v/>
          </cell>
          <cell r="BP880" t="str">
            <v/>
          </cell>
          <cell r="BQ880" t="str">
            <v/>
          </cell>
          <cell r="BR880" t="str">
            <v/>
          </cell>
          <cell r="BS880" t="str">
            <v/>
          </cell>
          <cell r="BT880" t="str">
            <v>นายกวีณัท เธียรธนดิช</v>
          </cell>
          <cell r="BU880">
            <v>883263011058</v>
          </cell>
          <cell r="BV880" t="str">
            <v>1.นายกวีนัท เธียธนดิช
2.นางวีระเพ็ญ ปักกาเวสา
3.นางสาวจินต์กัญยา ศศิกำชนม์</v>
          </cell>
          <cell r="BW880" t="str">
            <v>จำเลยที่ 1
คู่สมรสจำเลยที่ 1
จำเลยที่ 2</v>
          </cell>
          <cell r="BX880" t="str">
            <v>3-2606-00362-03-4
3-4410-00259-68-5
3-5099-00254-75-9</v>
          </cell>
          <cell r="BY880"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80" t="str">
            <v>พบ</v>
          </cell>
          <cell r="CB880">
            <v>3</v>
          </cell>
        </row>
        <row r="881">
          <cell r="B881">
            <v>2353</v>
          </cell>
          <cell r="C881">
            <v>876</v>
          </cell>
          <cell r="D881">
            <v>19</v>
          </cell>
          <cell r="E881">
            <v>12</v>
          </cell>
          <cell r="F881">
            <v>2566</v>
          </cell>
          <cell r="G881">
            <v>800085915828</v>
          </cell>
          <cell r="H881" t="str">
            <v>นางสาว</v>
          </cell>
          <cell r="I881" t="str">
            <v>เจนจิรา</v>
          </cell>
          <cell r="J881" t="str">
            <v>สีขวา</v>
          </cell>
          <cell r="K881">
            <v>1501800059811</v>
          </cell>
          <cell r="L881" t="str">
            <v>อมก๋อย</v>
          </cell>
          <cell r="M881" t="str">
            <v>เชียงใหม่ 3</v>
          </cell>
          <cell r="N881">
            <v>8</v>
          </cell>
          <cell r="O881" t="str">
            <v>ธนาคารประชาชน</v>
          </cell>
          <cell r="P881" t="str">
            <v>1.บุคคลค้ำประกัน</v>
          </cell>
          <cell r="Q881">
            <v>72220</v>
          </cell>
          <cell r="R881">
            <v>13300.32</v>
          </cell>
          <cell r="S881" t="str">
            <v>จังหวัดฮอด</v>
          </cell>
          <cell r="T881" t="str">
            <v>ผบE344</v>
          </cell>
          <cell r="U881">
            <v>2563</v>
          </cell>
          <cell r="V881" t="str">
            <v>ผบE184</v>
          </cell>
          <cell r="W881">
            <v>2563</v>
          </cell>
          <cell r="X881">
            <v>20</v>
          </cell>
          <cell r="Y881">
            <v>8</v>
          </cell>
          <cell r="Z881">
            <v>2563</v>
          </cell>
          <cell r="BB881" t="str">
            <v>สืบทรัพย์ 22/1/67//ลงผลสืบทรัพย์ 26/3/67</v>
          </cell>
          <cell r="BC881">
            <v>900</v>
          </cell>
          <cell r="BD881">
            <v>1</v>
          </cell>
          <cell r="BE881">
            <v>7</v>
          </cell>
          <cell r="BF881">
            <v>2567</v>
          </cell>
          <cell r="BG881">
            <v>0</v>
          </cell>
          <cell r="BH881" t="str">
            <v>-</v>
          </cell>
          <cell r="BI881" t="str">
            <v>-</v>
          </cell>
          <cell r="BJ881" t="str">
            <v>-</v>
          </cell>
          <cell r="BK881">
            <v>0</v>
          </cell>
          <cell r="BL881">
            <v>785</v>
          </cell>
          <cell r="BM881">
            <v>0</v>
          </cell>
          <cell r="BN881">
            <v>28</v>
          </cell>
          <cell r="BO881">
            <v>8</v>
          </cell>
          <cell r="BP881">
            <v>2567</v>
          </cell>
          <cell r="BQ881" t="str">
            <v>-</v>
          </cell>
          <cell r="BR881" t="str">
            <v>-</v>
          </cell>
          <cell r="BS881" t="str">
            <v>-</v>
          </cell>
          <cell r="BT881" t="str">
            <v>นางสาวเจนจิรา สีขวา</v>
          </cell>
          <cell r="BU881">
            <v>883263011059</v>
          </cell>
          <cell r="BV881" t="str">
            <v>1.นางสาวเจนจิรา  สีขวา 
2.นางวันดา  เอโหย่
3.นาจำรัส  เอโหย่</v>
          </cell>
          <cell r="BW881" t="str">
            <v>จำเลยที่ 1
จำเลยที่ 2
คู่สมรสจำเลยที่ 2</v>
          </cell>
          <cell r="BX881" t="str">
            <v>1-5018-00059-81-1
3-5018-00003-14-5
3-5018-00001-87-8</v>
          </cell>
          <cell r="BY881"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1" t="str">
            <v>ไม่พบ</v>
          </cell>
          <cell r="CB881">
            <v>3</v>
          </cell>
        </row>
        <row r="882">
          <cell r="B882">
            <v>2354</v>
          </cell>
          <cell r="C882">
            <v>877</v>
          </cell>
          <cell r="D882">
            <v>19</v>
          </cell>
          <cell r="E882">
            <v>12</v>
          </cell>
          <cell r="F882">
            <v>2566</v>
          </cell>
          <cell r="G882">
            <v>800094197244</v>
          </cell>
          <cell r="H882" t="str">
            <v>นาย</v>
          </cell>
          <cell r="I882" t="str">
            <v>ประเวช</v>
          </cell>
          <cell r="J882" t="str">
            <v>เบญญาบุษกร</v>
          </cell>
          <cell r="K882">
            <v>5501801123931</v>
          </cell>
          <cell r="L882" t="str">
            <v>อมก๋อย</v>
          </cell>
          <cell r="M882" t="str">
            <v>เชียงใหม่ 3</v>
          </cell>
          <cell r="N882">
            <v>8</v>
          </cell>
          <cell r="O882" t="str">
            <v>ธนาคารประชาชน</v>
          </cell>
          <cell r="P882" t="str">
            <v>1.บุคคลค้ำประกัน</v>
          </cell>
          <cell r="Q882">
            <v>44627.67</v>
          </cell>
          <cell r="R882">
            <v>3434.86</v>
          </cell>
          <cell r="S882" t="str">
            <v>จังหวัดฮอด</v>
          </cell>
          <cell r="T882" t="str">
            <v>ผบE336</v>
          </cell>
          <cell r="U882">
            <v>2563</v>
          </cell>
          <cell r="V882" t="str">
            <v>ผบE176</v>
          </cell>
          <cell r="W882">
            <v>2563</v>
          </cell>
          <cell r="AA882">
            <v>19</v>
          </cell>
          <cell r="AB882">
            <v>8</v>
          </cell>
          <cell r="AC882">
            <v>2563</v>
          </cell>
          <cell r="BB882" t="str">
            <v>สืบทรัพย์ 25/04/67//ลงผล 10/5/67//</v>
          </cell>
          <cell r="BC882">
            <v>900</v>
          </cell>
          <cell r="BD882">
            <v>17</v>
          </cell>
          <cell r="BE882">
            <v>1</v>
          </cell>
          <cell r="BF882">
            <v>2568</v>
          </cell>
          <cell r="BG882">
            <v>0</v>
          </cell>
          <cell r="BH882" t="str">
            <v>-</v>
          </cell>
          <cell r="BI882" t="str">
            <v>-</v>
          </cell>
          <cell r="BJ882" t="str">
            <v>-</v>
          </cell>
          <cell r="BK882">
            <v>0</v>
          </cell>
          <cell r="BL882">
            <v>1235</v>
          </cell>
          <cell r="BM882">
            <v>0</v>
          </cell>
          <cell r="BN882" t="str">
            <v/>
          </cell>
          <cell r="BO882" t="str">
            <v/>
          </cell>
          <cell r="BP882" t="str">
            <v/>
          </cell>
          <cell r="BQ882" t="str">
            <v>-</v>
          </cell>
          <cell r="BR882" t="str">
            <v>-</v>
          </cell>
          <cell r="BS882" t="str">
            <v>-</v>
          </cell>
          <cell r="BT882" t="str">
            <v>นายประเวช เบญญาบุษกร</v>
          </cell>
          <cell r="BU882">
            <v>883263011189</v>
          </cell>
          <cell r="BV882" t="str">
            <v>1.นายประเวช เบญญาบุษกร
2.นางจะปือ อำรุงสาคร
3.นางสาวสุดสวย อำรุงสาคร</v>
          </cell>
          <cell r="BW882" t="str">
            <v xml:space="preserve">จำเลยที่ 1
จำเลยที่ 2
จำเลยที่ 3
</v>
          </cell>
          <cell r="BX882" t="str">
            <v xml:space="preserve">5-5018-01123-93-1
5-5018-00033-44-0
2-5018-01151-83-2
</v>
          </cell>
          <cell r="BY88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2" t="str">
            <v>ไม่พบ</v>
          </cell>
          <cell r="CB882">
            <v>3</v>
          </cell>
        </row>
        <row r="883">
          <cell r="B883">
            <v>2355</v>
          </cell>
          <cell r="C883">
            <v>878</v>
          </cell>
          <cell r="D883">
            <v>19</v>
          </cell>
          <cell r="E883">
            <v>12</v>
          </cell>
          <cell r="F883">
            <v>2566</v>
          </cell>
          <cell r="G883">
            <v>800063377934</v>
          </cell>
          <cell r="H883" t="str">
            <v>นางสาว</v>
          </cell>
          <cell r="I883" t="str">
            <v>พิไลลักษณ์</v>
          </cell>
          <cell r="J883" t="str">
            <v>ปัญญาหนิ้ว</v>
          </cell>
          <cell r="K883">
            <v>5501801123931</v>
          </cell>
          <cell r="L883" t="str">
            <v>จอมทอง</v>
          </cell>
          <cell r="M883" t="str">
            <v>เชียงใหม่ 3</v>
          </cell>
          <cell r="N883">
            <v>8</v>
          </cell>
          <cell r="O883" t="str">
            <v>พัฒนาองค์กรชุมชน</v>
          </cell>
          <cell r="P883" t="str">
            <v>1.บุคคลค้ำประกัน</v>
          </cell>
          <cell r="Q883">
            <v>34418.46</v>
          </cell>
          <cell r="R883">
            <v>17504.47</v>
          </cell>
          <cell r="S883" t="str">
            <v>จังหวัดฮอด</v>
          </cell>
          <cell r="T883" t="str">
            <v>ผบE188</v>
          </cell>
          <cell r="U883">
            <v>2566</v>
          </cell>
          <cell r="V883" t="str">
            <v>ผบE475</v>
          </cell>
          <cell r="W883">
            <v>2566</v>
          </cell>
          <cell r="X883">
            <v>16</v>
          </cell>
          <cell r="Y883">
            <v>5</v>
          </cell>
          <cell r="Z883">
            <v>2566</v>
          </cell>
          <cell r="BB883" t="str">
            <v>สืบทรัพย์ 25/04/67//ลงผล 10/5/67//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นางสาวพิไลลักษณ์ ปัญญาหนิ้ว</v>
          </cell>
          <cell r="BU883">
            <v>888165010611</v>
          </cell>
          <cell r="BV883"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3" t="str">
            <v>จำเลยที่ 1
คู่สมรสจำเลยที่ 1
จำเลยที่ 2
คู่สมรสจำเลยที่ 2
จำเลยที่ 3
คู่สมรสจำเลยที่ 3</v>
          </cell>
          <cell r="BX883" t="str">
            <v>1-5099-00181-96-8
1-5011-00073-29-2
3-5012-00547-67-5
3-5002-00571-12-5
3-5002-00835-21-1
1-5099-00961-95-5</v>
          </cell>
          <cell r="BY88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3" t="str">
            <v>พบ</v>
          </cell>
          <cell r="CB883">
            <v>6</v>
          </cell>
        </row>
        <row r="884">
          <cell r="B884">
            <v>2356</v>
          </cell>
          <cell r="C884">
            <v>879</v>
          </cell>
          <cell r="D884">
            <v>19</v>
          </cell>
          <cell r="E884">
            <v>12</v>
          </cell>
          <cell r="F884">
            <v>2566</v>
          </cell>
          <cell r="G884">
            <v>800130908992</v>
          </cell>
          <cell r="H884" t="str">
            <v>นาง</v>
          </cell>
          <cell r="I884" t="str">
            <v>สมศรี</v>
          </cell>
          <cell r="J884" t="str">
            <v>อินต๊ะปาน</v>
          </cell>
          <cell r="K884">
            <v>3510600486532</v>
          </cell>
          <cell r="L884" t="str">
            <v>จอมทอง</v>
          </cell>
          <cell r="M884" t="str">
            <v>เชียงใหม่ 3</v>
          </cell>
          <cell r="N884">
            <v>8</v>
          </cell>
          <cell r="O884" t="str">
            <v>ธนาคารประชาชน</v>
          </cell>
          <cell r="P884" t="str">
            <v>1.บุคคลค้ำประกัน</v>
          </cell>
          <cell r="Q884">
            <v>45310.58</v>
          </cell>
          <cell r="R884">
            <v>6936.02</v>
          </cell>
          <cell r="S884" t="str">
            <v>แขวงเชียงใหม่</v>
          </cell>
          <cell r="T884" t="str">
            <v>ผบE368</v>
          </cell>
          <cell r="U884">
            <v>2566</v>
          </cell>
          <cell r="V884" t="str">
            <v>ผบE1874</v>
          </cell>
          <cell r="W884">
            <v>2566</v>
          </cell>
          <cell r="X884">
            <v>13</v>
          </cell>
          <cell r="Y884">
            <v>3</v>
          </cell>
          <cell r="Z884">
            <v>2566</v>
          </cell>
          <cell r="BB884" t="str">
            <v>สืบทรัพย์ครั้งที่หนึ่ง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นางสมศรี อินต๊ะปาน</v>
          </cell>
          <cell r="BU884">
            <v>888165010502</v>
          </cell>
          <cell r="BV884" t="str">
            <v>1. นางสมศรี อินต๊ะปาน
2.นายวีรพงษื อินต๊ะปาน
3. นายนิพน พรหมหล้า
4.นางจรรยา พรหมหล้า</v>
          </cell>
          <cell r="BW884" t="str">
            <v>จำเลยที่ 1
คู่สมรสจำเลยที่ 1
จำเลยที่ 2
คู่สมรสจำเลยที่ 2</v>
          </cell>
          <cell r="BX884" t="str">
            <v xml:space="preserve">3-5106-00486-53-2
3-5002-00916-17-3
3-5002-00918-50-8
3-5002-00820-49-4
</v>
          </cell>
          <cell r="BY884"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4" t="str">
            <v>พบ</v>
          </cell>
          <cell r="CB884">
            <v>4</v>
          </cell>
        </row>
        <row r="885">
          <cell r="B885">
            <v>2357</v>
          </cell>
          <cell r="C885">
            <v>880</v>
          </cell>
          <cell r="D885">
            <v>19</v>
          </cell>
          <cell r="E885">
            <v>12</v>
          </cell>
          <cell r="F885">
            <v>2566</v>
          </cell>
          <cell r="G885">
            <v>800059344658</v>
          </cell>
          <cell r="H885" t="str">
            <v>นาง</v>
          </cell>
          <cell r="I885" t="str">
            <v>เครือวัลย์</v>
          </cell>
          <cell r="J885" t="str">
            <v>จินใจ</v>
          </cell>
          <cell r="K885">
            <v>3500200615467</v>
          </cell>
          <cell r="L885" t="str">
            <v>จอมทอง</v>
          </cell>
          <cell r="M885" t="str">
            <v>เชียงใหม่ 3</v>
          </cell>
          <cell r="N885">
            <v>8</v>
          </cell>
          <cell r="O885" t="str">
            <v>องค์กรชุมชน</v>
          </cell>
          <cell r="P885" t="str">
            <v>1.บุคคลค้ำประกัน</v>
          </cell>
          <cell r="Q885">
            <v>45199.82</v>
          </cell>
          <cell r="R885">
            <v>6289.31</v>
          </cell>
          <cell r="S885" t="str">
            <v>จังหวัดฮอด</v>
          </cell>
          <cell r="T885" t="str">
            <v>ผบE175</v>
          </cell>
          <cell r="U885">
            <v>2566</v>
          </cell>
          <cell r="V885" t="str">
            <v>ผบE488</v>
          </cell>
          <cell r="W885">
            <v>2566</v>
          </cell>
          <cell r="X885">
            <v>16</v>
          </cell>
          <cell r="Y885">
            <v>5</v>
          </cell>
          <cell r="Z885">
            <v>2566</v>
          </cell>
          <cell r="BB885" t="str">
            <v>สืบทรัพย์ 25/03/67//ลงผล6/4/67//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นางเครือวัลย์ จินใจ</v>
          </cell>
          <cell r="BU885">
            <v>888165010503</v>
          </cell>
          <cell r="BV885" t="str">
            <v xml:space="preserve">1. นางเครือวัลยื จินใจหรือจีนใจ
2.นายนิพันธ์ จีนใจ
3. นางสุทแก้ว เประกันยา
4.นางคำทอง เสริฐสม
5.จ.อ.จรัญ เสริฐสม </v>
          </cell>
          <cell r="BW885" t="str">
            <v>จำเลยที่ 1
คู่สมรสจำเลยที่ 1
จำเลยที่ 2
จำเลยที่ 3
คู่สมรสจำเลยที่ 3</v>
          </cell>
          <cell r="BX885" t="str">
            <v xml:space="preserve">3-5002-00615-46-7
3-5002-00676-57-1
3-5002-00626-68-0
3-5002-00612-80-8
3-5002-00612-86-7
</v>
          </cell>
          <cell r="BY88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5" t="str">
            <v>พบ</v>
          </cell>
          <cell r="CB885">
            <v>5</v>
          </cell>
        </row>
        <row r="886">
          <cell r="B886">
            <v>2358</v>
          </cell>
          <cell r="C886">
            <v>881</v>
          </cell>
          <cell r="D886">
            <v>19</v>
          </cell>
          <cell r="E886">
            <v>12</v>
          </cell>
          <cell r="F886">
            <v>2566</v>
          </cell>
          <cell r="G886">
            <v>800060534925</v>
          </cell>
          <cell r="H886" t="str">
            <v>นาง</v>
          </cell>
          <cell r="I886" t="str">
            <v>สุพร</v>
          </cell>
          <cell r="J886" t="str">
            <v>สุยะกัน</v>
          </cell>
          <cell r="K886">
            <v>3500200609939</v>
          </cell>
          <cell r="L886" t="str">
            <v>จอมทอง</v>
          </cell>
          <cell r="M886" t="str">
            <v>เชียงใหม่ 3</v>
          </cell>
          <cell r="N886">
            <v>8</v>
          </cell>
          <cell r="O886" t="str">
            <v>องค์กรชุมชน</v>
          </cell>
          <cell r="P886" t="str">
            <v>1.บุคคลค้ำประกัน</v>
          </cell>
          <cell r="Q886">
            <v>82622.3</v>
          </cell>
          <cell r="R886">
            <v>17488.23</v>
          </cell>
          <cell r="S886" t="str">
            <v>จังหวัดฮอด</v>
          </cell>
          <cell r="T886" t="str">
            <v>ผบ.1184</v>
          </cell>
          <cell r="U886">
            <v>2562</v>
          </cell>
          <cell r="V886" t="str">
            <v>ผบ.1148</v>
          </cell>
          <cell r="W886">
            <v>2562</v>
          </cell>
          <cell r="AA886">
            <v>18</v>
          </cell>
          <cell r="AB886">
            <v>11</v>
          </cell>
          <cell r="AC886">
            <v>2562</v>
          </cell>
          <cell r="BB886" t="str">
            <v>สืบทรัพย์ 25/03/67//ลงผล6/4/67//ลงผลคัดภาพลักษณ์22/4/2567</v>
          </cell>
          <cell r="BC886" t="str">
            <v/>
          </cell>
          <cell r="BD886" t="str">
            <v/>
          </cell>
          <cell r="BE886" t="str">
            <v/>
          </cell>
          <cell r="BF886" t="str">
            <v/>
          </cell>
          <cell r="BG886" t="str">
            <v/>
          </cell>
          <cell r="BH886" t="str">
            <v/>
          </cell>
          <cell r="BI886" t="str">
            <v/>
          </cell>
          <cell r="BJ886" t="str">
            <v/>
          </cell>
          <cell r="BK886" t="str">
            <v/>
          </cell>
          <cell r="BL886" t="str">
            <v/>
          </cell>
          <cell r="BM886" t="str">
            <v/>
          </cell>
          <cell r="BN886" t="str">
            <v/>
          </cell>
          <cell r="BO886" t="str">
            <v/>
          </cell>
          <cell r="BP886" t="str">
            <v/>
          </cell>
          <cell r="BQ886" t="str">
            <v/>
          </cell>
          <cell r="BR886" t="str">
            <v/>
          </cell>
          <cell r="BS886" t="str">
            <v/>
          </cell>
          <cell r="BT886" t="str">
            <v>นางสุพร สุยะกัน</v>
          </cell>
          <cell r="BU886">
            <v>883262011925</v>
          </cell>
          <cell r="BV886"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6" t="str">
            <v>จำเลยที่ 1
คู่สมรสจำเลยที่ 1
จำเลยที่ 2
จำเลยที่ 3
จำเลยที่ 4
คู่สมรสจำเลยที่ 4</v>
          </cell>
          <cell r="BX886" t="str">
            <v xml:space="preserve">3-5002-00609-93-9
3-5002-00002-31-7
3-5002-00598-16-3
3-5804-00436-91-4
3-5805-00436-91-4
3-5805-00048-40-1
</v>
          </cell>
          <cell r="BY886"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6" t="str">
            <v>พบ</v>
          </cell>
          <cell r="CB886">
            <v>6</v>
          </cell>
        </row>
        <row r="887">
          <cell r="B887">
            <v>2359</v>
          </cell>
          <cell r="C887">
            <v>882</v>
          </cell>
          <cell r="D887">
            <v>19</v>
          </cell>
          <cell r="E887">
            <v>12</v>
          </cell>
          <cell r="F887">
            <v>2566</v>
          </cell>
          <cell r="G887" t="str">
            <v>800035020281, 
800088074391</v>
          </cell>
          <cell r="H887" t="str">
            <v>นาย</v>
          </cell>
          <cell r="I887" t="str">
            <v>กำพล</v>
          </cell>
          <cell r="J887" t="str">
            <v>สุกาละ</v>
          </cell>
          <cell r="K887">
            <v>5500200006645</v>
          </cell>
          <cell r="L887" t="str">
            <v>จอมทอง</v>
          </cell>
          <cell r="M887" t="str">
            <v>เชียงใหม่ 3</v>
          </cell>
          <cell r="N887">
            <v>8</v>
          </cell>
          <cell r="O887" t="str">
            <v>ธนาคารประชาชน</v>
          </cell>
          <cell r="P887" t="str">
            <v>1.บุคคลค้ำประกัน</v>
          </cell>
          <cell r="Q887">
            <v>84781.66</v>
          </cell>
          <cell r="R887">
            <v>8334.65</v>
          </cell>
          <cell r="S887" t="str">
            <v>แขวงเชียงใหม่</v>
          </cell>
          <cell r="T887" t="str">
            <v>ผบ.10375</v>
          </cell>
          <cell r="U887">
            <v>2562</v>
          </cell>
          <cell r="V887" t="str">
            <v>ผบ.11419</v>
          </cell>
          <cell r="W887">
            <v>2562</v>
          </cell>
          <cell r="AA887">
            <v>5</v>
          </cell>
          <cell r="AB887">
            <v>11</v>
          </cell>
          <cell r="AC887">
            <v>2562</v>
          </cell>
          <cell r="BC887">
            <v>1800</v>
          </cell>
          <cell r="BD887">
            <v>5</v>
          </cell>
          <cell r="BE887">
            <v>7</v>
          </cell>
          <cell r="BF887">
            <v>2567</v>
          </cell>
          <cell r="BG887">
            <v>0</v>
          </cell>
          <cell r="BH887" t="str">
            <v>-</v>
          </cell>
          <cell r="BI887" t="str">
            <v>-</v>
          </cell>
          <cell r="BJ887" t="str">
            <v>-</v>
          </cell>
          <cell r="BK887">
            <v>0</v>
          </cell>
          <cell r="BL887">
            <v>1625</v>
          </cell>
          <cell r="BM887">
            <v>0</v>
          </cell>
          <cell r="BN887">
            <v>14</v>
          </cell>
          <cell r="BO887">
            <v>8</v>
          </cell>
          <cell r="BP887">
            <v>2567</v>
          </cell>
          <cell r="BQ887" t="str">
            <v>-</v>
          </cell>
          <cell r="BR887" t="str">
            <v>-</v>
          </cell>
          <cell r="BS887" t="str">
            <v>-</v>
          </cell>
          <cell r="BT887" t="str">
            <v>นายกำพล สุกาละ</v>
          </cell>
          <cell r="BU887">
            <v>883262011851</v>
          </cell>
          <cell r="BV887"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7" t="str">
            <v>จำเลยที่ 1
คู่สมรสจำเลยที่ 1
จำเลยที่ 2
คู่สมรสจำเลยที่ 2
จำเลยที่ 3
คู่สมรสจำเลยที่ 3</v>
          </cell>
          <cell r="BX887" t="str">
            <v>5-5002-00006-64-5
3-5012-00252-16-1
3-5002-00791-59-1
3-5014-00205-84-1
3-5002-00795-55-4
5-5002-00002-92-5</v>
          </cell>
          <cell r="BY88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7" t="str">
            <v>ไม่พบ</v>
          </cell>
        </row>
        <row r="888">
          <cell r="B888">
            <v>2360</v>
          </cell>
          <cell r="C888">
            <v>883</v>
          </cell>
          <cell r="D888">
            <v>19</v>
          </cell>
          <cell r="E888">
            <v>12</v>
          </cell>
          <cell r="F888">
            <v>2566</v>
          </cell>
          <cell r="G888" t="str">
            <v>800061225473, 
800088064772</v>
          </cell>
          <cell r="H888" t="str">
            <v>นาง</v>
          </cell>
          <cell r="I888" t="str">
            <v>ปรานอม</v>
          </cell>
          <cell r="J888" t="str">
            <v>ใจเฮียง</v>
          </cell>
          <cell r="K888">
            <v>3500200671545</v>
          </cell>
          <cell r="L888" t="str">
            <v>จอมทอง</v>
          </cell>
          <cell r="M888" t="str">
            <v>เชียงใหม่ 3</v>
          </cell>
          <cell r="N888">
            <v>8</v>
          </cell>
          <cell r="O888" t="str">
            <v>องค์กรชุมชน</v>
          </cell>
          <cell r="P888" t="str">
            <v>1.บุคคลค้ำประกัน</v>
          </cell>
          <cell r="Q888">
            <v>55721.5</v>
          </cell>
          <cell r="R888">
            <v>16205.44</v>
          </cell>
          <cell r="S888" t="str">
            <v>จังหวัดฮอด</v>
          </cell>
          <cell r="T888" t="str">
            <v>ผบE327</v>
          </cell>
          <cell r="U888">
            <v>2564</v>
          </cell>
          <cell r="V888" t="str">
            <v>ผบE318</v>
          </cell>
          <cell r="W888">
            <v>2564</v>
          </cell>
          <cell r="AA888">
            <v>3</v>
          </cell>
          <cell r="AB888">
            <v>8</v>
          </cell>
          <cell r="AC888">
            <v>2564</v>
          </cell>
          <cell r="BC888">
            <v>1200</v>
          </cell>
          <cell r="BD888">
            <v>1</v>
          </cell>
          <cell r="BE888">
            <v>7</v>
          </cell>
          <cell r="BF888">
            <v>2567</v>
          </cell>
          <cell r="BG888">
            <v>0</v>
          </cell>
          <cell r="BH888" t="str">
            <v>-</v>
          </cell>
          <cell r="BI888" t="str">
            <v>-</v>
          </cell>
          <cell r="BJ888" t="str">
            <v>-</v>
          </cell>
          <cell r="BK888">
            <v>0</v>
          </cell>
          <cell r="BL888">
            <v>850</v>
          </cell>
          <cell r="BM888">
            <v>0</v>
          </cell>
          <cell r="BN888">
            <v>12</v>
          </cell>
          <cell r="BO888">
            <v>9</v>
          </cell>
          <cell r="BP888">
            <v>2567</v>
          </cell>
          <cell r="BQ888" t="str">
            <v>-</v>
          </cell>
          <cell r="BR888" t="str">
            <v>-</v>
          </cell>
          <cell r="BS888" t="str">
            <v>-</v>
          </cell>
          <cell r="BT888" t="str">
            <v>นางปรานอม ใจเฮียง</v>
          </cell>
          <cell r="BU888">
            <v>883263011666</v>
          </cell>
          <cell r="BV888" t="str">
            <v>นางสาวปรานอม  ใจเรียง
นายปฏิภาณ  อารีวงศ์
นางสาวปราณี  ระวังเมือง
นางสาวมาลี   เตชะตา</v>
          </cell>
          <cell r="BW888" t="str">
            <v>จำเลยที่ 1
จำเลยที่ 2
คู่สมรสจำเลยที่ 2
จำเลยที่ 3</v>
          </cell>
          <cell r="BX888" t="str">
            <v>3-5002-00671-54-5
3-5002-00474-31-6
3-5002-00010-56-5
3-5002-00668-21-8</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row>
        <row r="889">
          <cell r="B889">
            <v>2361</v>
          </cell>
          <cell r="C889">
            <v>884</v>
          </cell>
          <cell r="D889">
            <v>19</v>
          </cell>
          <cell r="E889">
            <v>12</v>
          </cell>
          <cell r="F889">
            <v>2566</v>
          </cell>
          <cell r="G889" t="str">
            <v>800061228048, 
800088066280</v>
          </cell>
          <cell r="H889" t="str">
            <v>นาย</v>
          </cell>
          <cell r="I889" t="str">
            <v>บุญ</v>
          </cell>
          <cell r="J889" t="str">
            <v>แสงหล้า</v>
          </cell>
          <cell r="K889">
            <v>3500200671472</v>
          </cell>
          <cell r="L889" t="str">
            <v>จอมทอง</v>
          </cell>
          <cell r="M889" t="str">
            <v>เชียงใหม่ 3</v>
          </cell>
          <cell r="N889">
            <v>8</v>
          </cell>
          <cell r="O889" t="str">
            <v>องค์กรชุมชน</v>
          </cell>
          <cell r="P889" t="str">
            <v>1.บุคคลค้ำประกัน</v>
          </cell>
          <cell r="Q889">
            <v>38434.74</v>
          </cell>
          <cell r="R889">
            <v>5868.78</v>
          </cell>
          <cell r="S889" t="str">
            <v>จังหวัดฮอด</v>
          </cell>
          <cell r="T889" t="str">
            <v>ผบE1552</v>
          </cell>
          <cell r="U889">
            <v>2564</v>
          </cell>
          <cell r="V889" t="str">
            <v>ผบE1023</v>
          </cell>
          <cell r="W889">
            <v>2564</v>
          </cell>
          <cell r="AA889">
            <v>8</v>
          </cell>
          <cell r="AB889">
            <v>6</v>
          </cell>
          <cell r="AC889">
            <v>2564</v>
          </cell>
          <cell r="BC889">
            <v>900</v>
          </cell>
          <cell r="BD889">
            <v>17</v>
          </cell>
          <cell r="BE889">
            <v>1</v>
          </cell>
          <cell r="BF889">
            <v>2568</v>
          </cell>
          <cell r="BG889">
            <v>0</v>
          </cell>
          <cell r="BH889" t="str">
            <v>-</v>
          </cell>
          <cell r="BI889" t="str">
            <v>-</v>
          </cell>
          <cell r="BJ889" t="str">
            <v>-</v>
          </cell>
          <cell r="BK889">
            <v>0</v>
          </cell>
          <cell r="BL889">
            <v>640</v>
          </cell>
          <cell r="BM889">
            <v>0</v>
          </cell>
          <cell r="BN889" t="str">
            <v/>
          </cell>
          <cell r="BO889" t="str">
            <v/>
          </cell>
          <cell r="BP889" t="str">
            <v/>
          </cell>
          <cell r="BQ889" t="str">
            <v>-</v>
          </cell>
          <cell r="BR889" t="str">
            <v>-</v>
          </cell>
          <cell r="BS889" t="str">
            <v>-</v>
          </cell>
          <cell r="BT889" t="str">
            <v>นายบุญ แสงหล้า</v>
          </cell>
          <cell r="BU889">
            <v>883263011664</v>
          </cell>
          <cell r="BV889" t="str">
            <v>1.นายบุญ แสงหล้า
2.นางสาวสุคนธ์ธิชา ปัญญามี
3. นางยุพิน บุญเป็ง</v>
          </cell>
          <cell r="BW889" t="str">
            <v>จำเลยที่ 1
จำเลยที่ 2
จำเลยที่ 3</v>
          </cell>
          <cell r="BX889" t="str">
            <v xml:space="preserve">3-5002-00671-47-2
1-5002-00001-52-7
5-5002-00015-38-5
</v>
          </cell>
          <cell r="BY88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9" t="str">
            <v>ไม่พบ</v>
          </cell>
          <cell r="CB889">
            <v>3</v>
          </cell>
        </row>
        <row r="890">
          <cell r="B890">
            <v>2362</v>
          </cell>
          <cell r="C890">
            <v>885</v>
          </cell>
          <cell r="D890">
            <v>19</v>
          </cell>
          <cell r="E890">
            <v>12</v>
          </cell>
          <cell r="F890">
            <v>2566</v>
          </cell>
          <cell r="G890">
            <v>800030230299</v>
          </cell>
          <cell r="H890" t="str">
            <v>นาย</v>
          </cell>
          <cell r="I890" t="str">
            <v>สันติ</v>
          </cell>
          <cell r="J890" t="str">
            <v>สุริยะจันทร์</v>
          </cell>
          <cell r="K890">
            <v>3500200324543</v>
          </cell>
          <cell r="L890" t="str">
            <v>จอมทอง</v>
          </cell>
          <cell r="M890" t="str">
            <v>เชียงใหม่ 3</v>
          </cell>
          <cell r="N890">
            <v>8</v>
          </cell>
          <cell r="O890" t="str">
            <v>ธนาคารประชาชน</v>
          </cell>
          <cell r="P890" t="str">
            <v>1.บุคคลค้ำประกัน</v>
          </cell>
          <cell r="Q890">
            <v>45000</v>
          </cell>
          <cell r="R890">
            <v>17999.88</v>
          </cell>
          <cell r="S890" t="str">
            <v>แขวงเชียงใหม่</v>
          </cell>
          <cell r="T890" t="str">
            <v>ผบ.11962</v>
          </cell>
          <cell r="U890">
            <v>2561</v>
          </cell>
          <cell r="V890" t="str">
            <v>ผบ.4824</v>
          </cell>
          <cell r="W890">
            <v>2561</v>
          </cell>
          <cell r="AA890">
            <v>18</v>
          </cell>
          <cell r="AB890">
            <v>12</v>
          </cell>
          <cell r="AC890">
            <v>2561</v>
          </cell>
          <cell r="BB890" t="str">
            <v>ส่งสืบทรัพย์ครั้งที่หนึ่ง 22/1/67//ลงผล 26/3/67//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นายสันติ สุริยะจันทร์</v>
          </cell>
          <cell r="BU890">
            <v>823761010013</v>
          </cell>
          <cell r="BV890" t="str">
            <v>1.นายสันติ   สุริยะจันทร์
2.นายสมศักดิ์  บุญมาวัน
3.นางสาววชิราภา  สุวรรณพงษ์
4.นายอาคาร  บุญมา</v>
          </cell>
          <cell r="BW890" t="str">
            <v>จำเลยที่ 1
จำเลยที่ 2
คู่สมรสจำเลยที่ 2
จำเลยที่ 3</v>
          </cell>
          <cell r="BX890" t="str">
            <v>3-5002-00324-54-3
3-5002-00322-58-3
3-1016-00787-79-1
3-5002-00323-90-3</v>
          </cell>
          <cell r="BY890"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90" t="str">
            <v>ไม่พบ</v>
          </cell>
          <cell r="CB890">
            <v>4</v>
          </cell>
        </row>
        <row r="891">
          <cell r="B891">
            <v>2363</v>
          </cell>
          <cell r="C891">
            <v>886</v>
          </cell>
          <cell r="D891">
            <v>19</v>
          </cell>
          <cell r="E891">
            <v>12</v>
          </cell>
          <cell r="F891">
            <v>2566</v>
          </cell>
          <cell r="G891">
            <v>800077096645</v>
          </cell>
          <cell r="H891" t="str">
            <v>นาง</v>
          </cell>
          <cell r="I891" t="str">
            <v>กันยา</v>
          </cell>
          <cell r="J891" t="str">
            <v>สิทธิสอน</v>
          </cell>
          <cell r="K891">
            <v>3510300413467</v>
          </cell>
          <cell r="L891" t="str">
            <v>จอมทอง</v>
          </cell>
          <cell r="M891" t="str">
            <v>เชียงใหม่ 3</v>
          </cell>
          <cell r="N891">
            <v>8</v>
          </cell>
          <cell r="O891" t="str">
            <v>สินเชื่อแก้ไขปัญหาหนี้นอกระบบPSA</v>
          </cell>
          <cell r="P891" t="str">
            <v>1.บุคคลค้ำประกัน</v>
          </cell>
          <cell r="Q891">
            <v>27275.77</v>
          </cell>
          <cell r="R891">
            <v>5090.0200000000004</v>
          </cell>
          <cell r="S891" t="str">
            <v>จังหวัดฮอด</v>
          </cell>
          <cell r="T891" t="str">
            <v>ผบ.1179</v>
          </cell>
          <cell r="U891">
            <v>2562</v>
          </cell>
          <cell r="V891" t="str">
            <v>ผบ.1312</v>
          </cell>
          <cell r="W891">
            <v>2562</v>
          </cell>
          <cell r="X891">
            <v>2</v>
          </cell>
          <cell r="Y891">
            <v>12</v>
          </cell>
          <cell r="Z891">
            <v>2562</v>
          </cell>
          <cell r="BB891" t="str">
            <v>สืบทรัพย์ 25/03/67//ลงผล6/4/67//คัดภาพลักษณ์22/4/2567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นางกันยา สิทธิสอน</v>
          </cell>
          <cell r="BU891">
            <v>888112650095</v>
          </cell>
          <cell r="BV891" t="str">
            <v>1. นางกันยา สิทธิออน
2.นายฤทธ์ สิทธิออน
3. นางมณีรัตน์ ยานะโส
4.นางสาวสุพัตรา สุพรรณ์</v>
          </cell>
          <cell r="BW891" t="str">
            <v>จำเลยที่ 1
คู่สมรสจำเลยที่ 1
จำเลยที่ 2
จำเลยที่ 3</v>
          </cell>
          <cell r="BX891" t="str">
            <v xml:space="preserve">3-5103-00413-46-7
3-5002-00017-78-1
3-5002-00021-52-4
3-5002-00017-61-6
</v>
          </cell>
          <cell r="BY891"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1" t="str">
            <v>พบ</v>
          </cell>
          <cell r="CB891">
            <v>4</v>
          </cell>
        </row>
        <row r="892">
          <cell r="B892">
            <v>2364</v>
          </cell>
          <cell r="C892">
            <v>887</v>
          </cell>
          <cell r="D892">
            <v>19</v>
          </cell>
          <cell r="E892">
            <v>12</v>
          </cell>
          <cell r="F892">
            <v>2566</v>
          </cell>
          <cell r="G892">
            <v>800065822209</v>
          </cell>
          <cell r="H892" t="str">
            <v>นางสาว</v>
          </cell>
          <cell r="I892" t="str">
            <v>วรรณวิสา</v>
          </cell>
          <cell r="J892" t="str">
            <v>วิญญา</v>
          </cell>
          <cell r="K892">
            <v>1509900850649</v>
          </cell>
          <cell r="L892" t="str">
            <v>จอมทอง</v>
          </cell>
          <cell r="M892" t="str">
            <v>เชียงใหม่ 3</v>
          </cell>
          <cell r="N892">
            <v>8</v>
          </cell>
          <cell r="O892" t="str">
            <v>สินเชื่อประชารัฐเพื่อประชาชน(PSA)</v>
          </cell>
          <cell r="P892" t="str">
            <v>1.บุคคลค้ำประกัน</v>
          </cell>
          <cell r="Q892">
            <v>39992</v>
          </cell>
          <cell r="R892">
            <v>11460.95</v>
          </cell>
          <cell r="S892" t="str">
            <v>แขวงเชียงใหม่</v>
          </cell>
          <cell r="T892" t="str">
            <v>ผบ.10381</v>
          </cell>
          <cell r="U892">
            <v>2562</v>
          </cell>
          <cell r="V892" t="str">
            <v>ผบ.11335</v>
          </cell>
          <cell r="W892">
            <v>2562</v>
          </cell>
          <cell r="AA892">
            <v>5</v>
          </cell>
          <cell r="AB892">
            <v>11</v>
          </cell>
          <cell r="AC892">
            <v>2562</v>
          </cell>
          <cell r="BB892" t="str">
            <v>สืบทรัพย์ครั้งที่หนึ่ง 26/03/67//ลงผล9/4/67//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นางสาววรรณวิสา วิญญา</v>
          </cell>
          <cell r="BU892">
            <v>883262011785</v>
          </cell>
          <cell r="BV892" t="str">
            <v>1. นางสาววรรณวิสา วัญญา
2.นางสาวประทุมพร สุดสายตา
3. นางสาววันทิวา เพิ่มวงค์วาฬ
4.นายฉลอง วงค์ตาเขียว</v>
          </cell>
          <cell r="BW892" t="str">
            <v>จำเลยที่ 1
จำเลยที่ 2
จำเลยที่ 3
คู่สมรสจำเลยที่ 3</v>
          </cell>
          <cell r="BX892" t="str">
            <v xml:space="preserve">1-5099-00850-64-9
1-5002-00122-06-5
1-5099-00390-31-1
1-5099-00364-56-6
</v>
          </cell>
          <cell r="BY89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2" t="str">
            <v>พบ</v>
          </cell>
          <cell r="CB892">
            <v>4</v>
          </cell>
        </row>
        <row r="893">
          <cell r="B893">
            <v>2365</v>
          </cell>
          <cell r="C893">
            <v>888</v>
          </cell>
          <cell r="D893">
            <v>19</v>
          </cell>
          <cell r="E893">
            <v>12</v>
          </cell>
          <cell r="F893">
            <v>2566</v>
          </cell>
          <cell r="G893">
            <v>800075043961</v>
          </cell>
          <cell r="H893" t="str">
            <v>นาง</v>
          </cell>
          <cell r="I893" t="str">
            <v>ขันธ์ทอง</v>
          </cell>
          <cell r="J893" t="str">
            <v>สุพรรณ</v>
          </cell>
          <cell r="K893">
            <v>3500200715119</v>
          </cell>
          <cell r="L893" t="str">
            <v>จอมทอง</v>
          </cell>
          <cell r="M893" t="str">
            <v>เชียงใหม่ 3</v>
          </cell>
          <cell r="N893">
            <v>8</v>
          </cell>
          <cell r="O893" t="str">
            <v>สินเชื่อแก้ไขปัญหาหน้นอกระบบPSA</v>
          </cell>
          <cell r="P893" t="str">
            <v>1.บุคคลค้ำประกัน</v>
          </cell>
          <cell r="Q893">
            <v>37776.78</v>
          </cell>
          <cell r="R893">
            <v>8218.27</v>
          </cell>
          <cell r="S893" t="str">
            <v>จังหวัดฮอด</v>
          </cell>
          <cell r="T893" t="str">
            <v>ผบ.1146</v>
          </cell>
          <cell r="U893">
            <v>2562</v>
          </cell>
          <cell r="V893" t="str">
            <v>ผบ.1136</v>
          </cell>
          <cell r="W893">
            <v>2562</v>
          </cell>
          <cell r="X893">
            <v>18</v>
          </cell>
          <cell r="Y893">
            <v>11</v>
          </cell>
          <cell r="Z893">
            <v>2562</v>
          </cell>
          <cell r="BB893" t="str">
            <v>สืบทรัพย์ 26/03/67//ลงผล 27/5/67//</v>
          </cell>
          <cell r="BC893">
            <v>1200</v>
          </cell>
          <cell r="BD893">
            <v>24</v>
          </cell>
          <cell r="BE893">
            <v>1</v>
          </cell>
          <cell r="BF893">
            <v>2568</v>
          </cell>
          <cell r="BG893">
            <v>0</v>
          </cell>
          <cell r="BH893" t="str">
            <v>-</v>
          </cell>
          <cell r="BI893" t="str">
            <v>-</v>
          </cell>
          <cell r="BJ893" t="str">
            <v>-</v>
          </cell>
          <cell r="BK893">
            <v>0</v>
          </cell>
          <cell r="BL893">
            <v>1600</v>
          </cell>
          <cell r="BM893">
            <v>0</v>
          </cell>
          <cell r="BN893" t="str">
            <v/>
          </cell>
          <cell r="BO893" t="str">
            <v/>
          </cell>
          <cell r="BP893" t="str">
            <v/>
          </cell>
          <cell r="BQ893" t="str">
            <v>-</v>
          </cell>
          <cell r="BR893" t="str">
            <v>-</v>
          </cell>
          <cell r="BS893" t="str">
            <v>-</v>
          </cell>
          <cell r="BT893" t="str">
            <v>นางขันธ์ทอง สุพรรณ</v>
          </cell>
          <cell r="BU893">
            <v>883262011784</v>
          </cell>
          <cell r="BV893" t="str">
            <v>1.นางขันธ์ทอง สุพรรณ 
2.นายประชา สุพรรณ
3.นายภมร  พุทธวงศ์
4.นางสาวเบญจวรรณ จันตนา</v>
          </cell>
          <cell r="BW893" t="str">
            <v>จำเลยที่ 1
คู่สมรสจำเลยที่ 1
จำเลยที่ 2
คู่สมรสจำเลยที่ 2</v>
          </cell>
          <cell r="BX893" t="str">
            <v xml:space="preserve">3-5002-00715-11-9
3-5002-00653-80-6
1-5106-00066-12-0
1-5099-01455-35-2
</v>
          </cell>
          <cell r="BY893"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3" t="str">
            <v>พบ</v>
          </cell>
          <cell r="CB893">
            <v>5</v>
          </cell>
        </row>
        <row r="894">
          <cell r="B894">
            <v>2366</v>
          </cell>
          <cell r="C894">
            <v>889</v>
          </cell>
          <cell r="D894">
            <v>19</v>
          </cell>
          <cell r="E894">
            <v>12</v>
          </cell>
          <cell r="F894">
            <v>2566</v>
          </cell>
          <cell r="G894" t="str">
            <v>800061242213, 
800075405822</v>
          </cell>
          <cell r="H894" t="str">
            <v>นาย</v>
          </cell>
          <cell r="I894" t="str">
            <v>เจริญ</v>
          </cell>
          <cell r="J894" t="str">
            <v>เหลืองทอง</v>
          </cell>
          <cell r="K894">
            <v>3500200696963</v>
          </cell>
          <cell r="L894" t="str">
            <v>จอมทอง</v>
          </cell>
          <cell r="M894" t="str">
            <v>เชียงใหม่ 3</v>
          </cell>
          <cell r="N894">
            <v>8</v>
          </cell>
          <cell r="O894" t="str">
            <v>สินเชื่อพัฒนาองค์กรชุมชน (รายบุคคล)</v>
          </cell>
          <cell r="P894" t="str">
            <v>1.บุคคลค้ำประกัน</v>
          </cell>
          <cell r="Q894">
            <v>48087.23</v>
          </cell>
          <cell r="R894">
            <v>65987.820000000007</v>
          </cell>
          <cell r="S894" t="str">
            <v>จังหวัดฮอด</v>
          </cell>
          <cell r="T894" t="str">
            <v>ผบE266</v>
          </cell>
          <cell r="U894">
            <v>2563</v>
          </cell>
          <cell r="V894" t="str">
            <v>ผบE130</v>
          </cell>
          <cell r="W894">
            <v>2563</v>
          </cell>
          <cell r="X894">
            <v>13</v>
          </cell>
          <cell r="Y894">
            <v>8</v>
          </cell>
          <cell r="Z894">
            <v>2563</v>
          </cell>
          <cell r="BB894" t="str">
            <v>สืบทรัพย์ครั้งที่1 25/3/67//ลงผล3/4/67//</v>
          </cell>
          <cell r="BC894">
            <v>1800</v>
          </cell>
          <cell r="BD894">
            <v>17</v>
          </cell>
          <cell r="BE894">
            <v>1</v>
          </cell>
          <cell r="BF894">
            <v>2568</v>
          </cell>
          <cell r="BG894">
            <v>0</v>
          </cell>
          <cell r="BH894" t="str">
            <v>-</v>
          </cell>
          <cell r="BI894" t="str">
            <v>-</v>
          </cell>
          <cell r="BJ894" t="str">
            <v>-</v>
          </cell>
          <cell r="BK894">
            <v>0</v>
          </cell>
          <cell r="BL894">
            <v>1345</v>
          </cell>
          <cell r="BM894">
            <v>0</v>
          </cell>
          <cell r="BN894" t="str">
            <v/>
          </cell>
          <cell r="BO894" t="str">
            <v/>
          </cell>
          <cell r="BP894" t="str">
            <v/>
          </cell>
          <cell r="BQ894" t="str">
            <v>-</v>
          </cell>
          <cell r="BR894" t="str">
            <v>-</v>
          </cell>
          <cell r="BS894" t="str">
            <v>-</v>
          </cell>
          <cell r="BT894" t="str">
            <v>นายเจริญ เหลืองทอง</v>
          </cell>
          <cell r="BU894">
            <v>883262011798</v>
          </cell>
          <cell r="BV894" t="str">
            <v xml:space="preserve">1.นายเจริญ เหลืองทอง 
2.นางสาวโสริยา ศิริ 
3.นายอ๊อด ศิริ
4.นางแต๋ว ศิริ
5.นายเมฒ บุญตัน
6.นางเรณู บุญตัน
</v>
          </cell>
          <cell r="BW894" t="str">
            <v>จำเลยที่ 1
ทายาทโดยของนายอ๊อด 
จำเลยที่ 2
คู่สมรสจำเลยที่ 2
จำเลยที่ 3
คู่สมรสจำเลยที่ 3</v>
          </cell>
          <cell r="BX894" t="str">
            <v>3-5002-00696-96-3
1-5002-00151-21-9
5-5002-00003-82-4
3-5002-00682-03-2
3-5701-00570-14-3
3-5002-00681-14-1</v>
          </cell>
          <cell r="BY89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4" t="str">
            <v>ไม่พบ
ไม่พบ
ไม่พบ
ไม่พบ
ไม่พบ
พบ</v>
          </cell>
          <cell r="CB894">
            <v>6</v>
          </cell>
        </row>
        <row r="895">
          <cell r="B895">
            <v>2367</v>
          </cell>
          <cell r="C895">
            <v>890</v>
          </cell>
          <cell r="D895">
            <v>19</v>
          </cell>
          <cell r="E895">
            <v>12</v>
          </cell>
          <cell r="F895">
            <v>2566</v>
          </cell>
          <cell r="G895" t="str">
            <v>800055812534, 
800076517849</v>
          </cell>
          <cell r="H895" t="str">
            <v>นาย</v>
          </cell>
          <cell r="I895" t="str">
            <v>เกษม</v>
          </cell>
          <cell r="J895" t="str">
            <v>ทองก้อน</v>
          </cell>
          <cell r="K895">
            <v>3500600459349</v>
          </cell>
          <cell r="L895" t="str">
            <v>จอมทอง</v>
          </cell>
          <cell r="M895" t="str">
            <v>เชียงใหม่ 3</v>
          </cell>
          <cell r="N895">
            <v>8</v>
          </cell>
          <cell r="O895" t="str">
            <v>ธนาคารประชาชน</v>
          </cell>
          <cell r="P895" t="str">
            <v>1.บุคคลค้ำประกัน</v>
          </cell>
          <cell r="Q895">
            <v>91064.75</v>
          </cell>
          <cell r="R895">
            <v>11523.93</v>
          </cell>
          <cell r="S895" t="str">
            <v>จังหวัดฮอด</v>
          </cell>
          <cell r="T895" t="str">
            <v>ผบE247</v>
          </cell>
          <cell r="U895">
            <v>2563</v>
          </cell>
          <cell r="V895" t="str">
            <v>ผบE91</v>
          </cell>
          <cell r="W895">
            <v>2563</v>
          </cell>
          <cell r="AA895">
            <v>6</v>
          </cell>
          <cell r="AB895">
            <v>8</v>
          </cell>
          <cell r="AC895">
            <v>2563</v>
          </cell>
          <cell r="BB895" t="str">
            <v>สืบทรัพย์ 26/03/67//ลงผล9/4/67//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นายเกษม ทองก้อน</v>
          </cell>
          <cell r="BU895">
            <v>883263011036</v>
          </cell>
          <cell r="BV895"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5" t="str">
            <v>จำเลยที่ 1
คู่สมรสจำเลยที่ 1
จำเลยที่ 2
คู่สมรสจำเลยที่ 2
จำเลยที่ 3
คู่สมรสจำเลยที่ 3
จำเลยที่ 4
คู่สมรสจำเลยที่ 4</v>
          </cell>
          <cell r="BX895" t="str">
            <v>3-5006-00459-34-9
3-5002-00652-50-8
1-5099-00704-77-4
3-5702-00491-08-3
3-5002-00640-23-2
5-5106-00016-70-2
3-5002-00652-37-1
8-5704-84006-81-0</v>
          </cell>
          <cell r="BY895"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5" t="str">
            <v>พบ</v>
          </cell>
          <cell r="CB895">
            <v>8</v>
          </cell>
        </row>
        <row r="896">
          <cell r="B896">
            <v>2368</v>
          </cell>
          <cell r="C896">
            <v>891</v>
          </cell>
          <cell r="D896">
            <v>19</v>
          </cell>
          <cell r="E896">
            <v>12</v>
          </cell>
          <cell r="F896">
            <v>2566</v>
          </cell>
          <cell r="G896" t="str">
            <v>800054249860, 
800078492272</v>
          </cell>
          <cell r="H896" t="str">
            <v>นาย</v>
          </cell>
          <cell r="I896" t="str">
            <v>อุดม</v>
          </cell>
          <cell r="J896" t="str">
            <v>แสนวงมา</v>
          </cell>
          <cell r="K896">
            <v>3500200839837</v>
          </cell>
          <cell r="L896" t="str">
            <v>อมก๋อย</v>
          </cell>
          <cell r="M896" t="str">
            <v>เชียงใหม่ 3</v>
          </cell>
          <cell r="N896">
            <v>8</v>
          </cell>
          <cell r="O896" t="str">
            <v>ธนาคารประชาชน</v>
          </cell>
          <cell r="P896" t="str">
            <v>1.บุคคลค้ำประกัน</v>
          </cell>
          <cell r="Q896">
            <v>90836</v>
          </cell>
          <cell r="R896">
            <v>20117.71</v>
          </cell>
          <cell r="S896" t="str">
            <v>จังหวัดฮอด</v>
          </cell>
          <cell r="T896" t="str">
            <v>ผบE323</v>
          </cell>
          <cell r="U896">
            <v>2563</v>
          </cell>
          <cell r="V896" t="str">
            <v>ผบE165</v>
          </cell>
          <cell r="W896">
            <v>2563</v>
          </cell>
          <cell r="AA896">
            <v>19</v>
          </cell>
          <cell r="AB896">
            <v>8</v>
          </cell>
          <cell r="AC896">
            <v>2563</v>
          </cell>
          <cell r="BB896" t="str">
            <v>สืบทรัพย์ 25/03/67//ลงผล3/4/67//</v>
          </cell>
          <cell r="BC896" t="str">
            <v/>
          </cell>
          <cell r="BD896" t="str">
            <v/>
          </cell>
          <cell r="BE896" t="str">
            <v/>
          </cell>
          <cell r="BF896" t="str">
            <v/>
          </cell>
          <cell r="BG896" t="str">
            <v/>
          </cell>
          <cell r="BH896" t="str">
            <v/>
          </cell>
          <cell r="BI896" t="str">
            <v/>
          </cell>
          <cell r="BJ896" t="str">
            <v/>
          </cell>
          <cell r="BK896" t="str">
            <v/>
          </cell>
          <cell r="BL896" t="str">
            <v/>
          </cell>
          <cell r="BM896" t="str">
            <v/>
          </cell>
          <cell r="BN896" t="str">
            <v/>
          </cell>
          <cell r="BO896" t="str">
            <v/>
          </cell>
          <cell r="BP896" t="str">
            <v/>
          </cell>
          <cell r="BQ896" t="str">
            <v/>
          </cell>
          <cell r="BR896" t="str">
            <v/>
          </cell>
          <cell r="BS896" t="str">
            <v/>
          </cell>
          <cell r="BT896" t="str">
            <v>นายอุดม แสนวงมา</v>
          </cell>
          <cell r="BU896">
            <v>883263011179</v>
          </cell>
          <cell r="BV896" t="str">
            <v>1.นายอุดม แสนวงมา
2.นางต้อย ปันกำ
3.นางสุพัตราหรือกุลนิษฐ์ ธนันท์ชัย
4.นายสุวิทย์ ธนันท์ชัย
5.นางสาวจิรัชยา แสนวงมา</v>
          </cell>
          <cell r="BW896" t="str">
            <v>จำเลยที่ 1
คู่สมรสจำเลยที่ 1 
จำเลยที่ 2
คู่สมรสจำเลยที่ 2
จำเลยที่ 3</v>
          </cell>
          <cell r="BX896" t="str">
            <v>3-5002-00839-83-7
3-5018-00043-48-1
3-5002-00839-84-5
3-5018-00168-25-0
3-5002-00839-88-8</v>
          </cell>
          <cell r="BY89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6" t="str">
            <v>พบ</v>
          </cell>
          <cell r="CB896">
            <v>5</v>
          </cell>
        </row>
        <row r="897">
          <cell r="B897">
            <v>2369</v>
          </cell>
          <cell r="C897">
            <v>892</v>
          </cell>
          <cell r="D897">
            <v>19</v>
          </cell>
          <cell r="E897">
            <v>12</v>
          </cell>
          <cell r="F897">
            <v>2566</v>
          </cell>
          <cell r="G897">
            <v>800093522533</v>
          </cell>
          <cell r="H897" t="str">
            <v>นาย</v>
          </cell>
          <cell r="I897" t="str">
            <v>สมชัย</v>
          </cell>
          <cell r="J897" t="str">
            <v>บูรณพงศ์ไพร</v>
          </cell>
          <cell r="K897">
            <v>2501800046008</v>
          </cell>
          <cell r="L897" t="str">
            <v>อมก๋อย</v>
          </cell>
          <cell r="M897" t="str">
            <v>เชียงใหม่ 3</v>
          </cell>
          <cell r="N897">
            <v>8</v>
          </cell>
          <cell r="O897" t="str">
            <v>ธนาคารประชาชน</v>
          </cell>
          <cell r="P897" t="str">
            <v>1.บุคคลค้ำประกัน</v>
          </cell>
          <cell r="Q897">
            <v>41326.69</v>
          </cell>
          <cell r="R897">
            <v>3885.31</v>
          </cell>
          <cell r="S897" t="str">
            <v>จังหวัดฮอด</v>
          </cell>
          <cell r="T897" t="str">
            <v>ผบE338</v>
          </cell>
          <cell r="U897">
            <v>2563</v>
          </cell>
          <cell r="V897" t="str">
            <v>ผบE178</v>
          </cell>
          <cell r="W897">
            <v>2563</v>
          </cell>
          <cell r="AA897">
            <v>19</v>
          </cell>
          <cell r="AB897">
            <v>8</v>
          </cell>
          <cell r="AC897">
            <v>2563</v>
          </cell>
          <cell r="BB897" t="str">
            <v>สืบทรัพย์ 25/03/67//ลงผล2/4/67//รายงานผล2/4/67//</v>
          </cell>
          <cell r="BC897">
            <v>900</v>
          </cell>
          <cell r="BD897">
            <v>5</v>
          </cell>
          <cell r="BE897">
            <v>7</v>
          </cell>
          <cell r="BF897">
            <v>2567</v>
          </cell>
          <cell r="BG897">
            <v>0</v>
          </cell>
          <cell r="BH897" t="str">
            <v>-</v>
          </cell>
          <cell r="BI897" t="str">
            <v>-</v>
          </cell>
          <cell r="BJ897" t="str">
            <v>-</v>
          </cell>
          <cell r="BK897">
            <v>0</v>
          </cell>
          <cell r="BL897">
            <v>680</v>
          </cell>
          <cell r="BM897">
            <v>0</v>
          </cell>
          <cell r="BN897" t="str">
            <v/>
          </cell>
          <cell r="BO897" t="str">
            <v/>
          </cell>
          <cell r="BP897" t="str">
            <v/>
          </cell>
          <cell r="BQ897" t="str">
            <v>-</v>
          </cell>
          <cell r="BR897" t="str">
            <v>-</v>
          </cell>
          <cell r="BS897" t="str">
            <v>-</v>
          </cell>
          <cell r="BT897" t="str">
            <v>นายสมชัย บูรณพงศ์ไพร</v>
          </cell>
          <cell r="BU897">
            <v>883263011180</v>
          </cell>
          <cell r="BV897" t="str">
            <v>1.นายสมชัย บูรณพงศ์ไพร
2.นางสาวสุดา ประไพมาลี
3.นางสาวหวังกัง ประไพมาลี</v>
          </cell>
          <cell r="BW897" t="str">
            <v>จำเลยที่ 1
จำเลยที่ 2
จำเลยที่ 3</v>
          </cell>
          <cell r="BX897" t="str">
            <v>2-5018-0046-00-8
1-5018-00001-02-2
2-5018-01142-89-2</v>
          </cell>
          <cell r="BY89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7" t="str">
            <v xml:space="preserve">ไม่พบ
ไม่พบ
ไม่พบ
</v>
          </cell>
          <cell r="CB897">
            <v>3</v>
          </cell>
        </row>
        <row r="898">
          <cell r="B898">
            <v>2370</v>
          </cell>
          <cell r="C898">
            <v>893</v>
          </cell>
          <cell r="D898">
            <v>19</v>
          </cell>
          <cell r="E898">
            <v>12</v>
          </cell>
          <cell r="F898">
            <v>2566</v>
          </cell>
          <cell r="G898">
            <v>800079655661</v>
          </cell>
          <cell r="H898" t="str">
            <v>นางสาว</v>
          </cell>
          <cell r="I898" t="str">
            <v>อทิพร</v>
          </cell>
          <cell r="J898" t="str">
            <v>เทพพะ</v>
          </cell>
          <cell r="K898">
            <v>1501800065543</v>
          </cell>
          <cell r="L898" t="str">
            <v>อมก๋อย</v>
          </cell>
          <cell r="M898" t="str">
            <v>เชียงใหม่ 3</v>
          </cell>
          <cell r="N898">
            <v>8</v>
          </cell>
          <cell r="O898" t="str">
            <v>ธนาคารประชาชน</v>
          </cell>
          <cell r="P898" t="str">
            <v>1.บุคคลค้ำประกัน</v>
          </cell>
          <cell r="Q898">
            <v>69994</v>
          </cell>
          <cell r="R898">
            <v>10906.9</v>
          </cell>
          <cell r="S898" t="str">
            <v>จังหวัดฮอด</v>
          </cell>
          <cell r="T898" t="str">
            <v>ผบE333</v>
          </cell>
          <cell r="U898">
            <v>2563</v>
          </cell>
          <cell r="V898" t="str">
            <v>ผบE174</v>
          </cell>
          <cell r="W898">
            <v>2563</v>
          </cell>
          <cell r="X898">
            <v>19</v>
          </cell>
          <cell r="Y898">
            <v>8</v>
          </cell>
          <cell r="Z898">
            <v>2563</v>
          </cell>
          <cell r="BB898" t="str">
            <v>สืบทรัพย์ 25/03/67//ลงผล2/4/67//รายงานผล2/4/67//</v>
          </cell>
          <cell r="BC898">
            <v>1500</v>
          </cell>
          <cell r="BD898">
            <v>5</v>
          </cell>
          <cell r="BE898">
            <v>7</v>
          </cell>
          <cell r="BF898">
            <v>2567</v>
          </cell>
          <cell r="BG898">
            <v>0</v>
          </cell>
          <cell r="BH898" t="str">
            <v>-</v>
          </cell>
          <cell r="BI898" t="str">
            <v>-</v>
          </cell>
          <cell r="BJ898" t="str">
            <v>-</v>
          </cell>
          <cell r="BK898">
            <v>0</v>
          </cell>
          <cell r="BL898">
            <v>1050</v>
          </cell>
          <cell r="BM898">
            <v>0</v>
          </cell>
          <cell r="BN898" t="str">
            <v/>
          </cell>
          <cell r="BO898" t="str">
            <v/>
          </cell>
          <cell r="BP898" t="str">
            <v/>
          </cell>
          <cell r="BQ898" t="str">
            <v>-</v>
          </cell>
          <cell r="BR898" t="str">
            <v>-</v>
          </cell>
          <cell r="BS898" t="str">
            <v>-</v>
          </cell>
          <cell r="BT898" t="str">
            <v>นางสาวอทิพร เทพพะ</v>
          </cell>
          <cell r="BU898">
            <v>883263011176</v>
          </cell>
          <cell r="BV898" t="str">
            <v>1.นางสาวอนิพร เทพพะ 
2.นายสมพงษ์ เสนารอด
3.นางจันทร์เป็ง เจริญพร
4.นายพิศิษฐ์ เจริญพร
5.นางสาววิภาพรภา แก้วติ</v>
          </cell>
          <cell r="BW898" t="str">
            <v>จำเลยที่ 1
คู่สมรสจำเลยที่ 1
จำเลยที่ 2
คู่สมรสจำเลยที่ 2
จำเลยที่ 3</v>
          </cell>
          <cell r="BX898" t="str">
            <v>1-5018-00065-54-3
3-5002-00596-51-9
3-5018-00204-59-1
3-5099-00830-98-9
3-5018-00204-60-4</v>
          </cell>
          <cell r="BY898"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8" t="str">
            <v>ไม่พบ
ไม่พบ
ไม่พบ
ไม่พบ
ไม่พบ</v>
          </cell>
          <cell r="CB898">
            <v>5</v>
          </cell>
        </row>
        <row r="899">
          <cell r="B899">
            <v>2371</v>
          </cell>
          <cell r="C899">
            <v>894</v>
          </cell>
          <cell r="D899">
            <v>19</v>
          </cell>
          <cell r="E899">
            <v>12</v>
          </cell>
          <cell r="F899">
            <v>2566</v>
          </cell>
          <cell r="G899">
            <v>800049596557</v>
          </cell>
          <cell r="H899" t="str">
            <v>นางสาว</v>
          </cell>
          <cell r="I899" t="str">
            <v>อัญชลีพร</v>
          </cell>
          <cell r="J899" t="str">
            <v>นามเมือง</v>
          </cell>
          <cell r="K899">
            <v>1560500021205</v>
          </cell>
          <cell r="L899" t="str">
            <v>อมก๋อย</v>
          </cell>
          <cell r="M899" t="str">
            <v>เชียงใหม่ 3</v>
          </cell>
          <cell r="N899">
            <v>8</v>
          </cell>
          <cell r="O899" t="str">
            <v>สวัสดิการ</v>
          </cell>
          <cell r="P899" t="str">
            <v>1.บุคคลค้ำประกัน</v>
          </cell>
          <cell r="Q899">
            <v>400977.4</v>
          </cell>
          <cell r="R899">
            <v>24019.55</v>
          </cell>
          <cell r="S899" t="str">
            <v>จังหวัดเชียงใหม่</v>
          </cell>
          <cell r="T899" t="str">
            <v>ผบ.1168</v>
          </cell>
          <cell r="U899">
            <v>2562</v>
          </cell>
          <cell r="V899" t="str">
            <v>ผบ.1321</v>
          </cell>
          <cell r="W899">
            <v>2562</v>
          </cell>
          <cell r="AA899">
            <v>9</v>
          </cell>
          <cell r="AB899">
            <v>7</v>
          </cell>
          <cell r="AC899">
            <v>2562</v>
          </cell>
          <cell r="BB899" t="str">
            <v>สืบทรัพย์ 22/02/67//ลงผลสืบทรัพย์ 26/3/67//</v>
          </cell>
          <cell r="BC899">
            <v>1200</v>
          </cell>
          <cell r="BD899">
            <v>5</v>
          </cell>
          <cell r="BE899">
            <v>7</v>
          </cell>
          <cell r="BF899">
            <v>2567</v>
          </cell>
          <cell r="BG899">
            <v>0</v>
          </cell>
          <cell r="BH899" t="str">
            <v>-</v>
          </cell>
          <cell r="BI899" t="str">
            <v>-</v>
          </cell>
          <cell r="BJ899" t="str">
            <v>-</v>
          </cell>
          <cell r="BK899">
            <v>0</v>
          </cell>
          <cell r="BL899">
            <v>1010</v>
          </cell>
          <cell r="BM899">
            <v>0</v>
          </cell>
          <cell r="BN899" t="str">
            <v/>
          </cell>
          <cell r="BO899" t="str">
            <v/>
          </cell>
          <cell r="BP899" t="str">
            <v/>
          </cell>
          <cell r="BQ899" t="str">
            <v>-</v>
          </cell>
          <cell r="BR899" t="str">
            <v>-</v>
          </cell>
          <cell r="BS899" t="str">
            <v>-</v>
          </cell>
          <cell r="BT899" t="str">
            <v>นางสาวอัญชลีพร นามเมือง</v>
          </cell>
          <cell r="BU899">
            <v>883262010714</v>
          </cell>
          <cell r="BV899" t="str">
            <v xml:space="preserve">1.นางสาวอัญชลี  นามเมือง
2.นางสาววิถาวดี  เป็งหล้า
3.นายชลวรรษ   ปานพรม
4.นางสาวสุภาพ   ดอยคำ
</v>
          </cell>
          <cell r="BW899" t="str">
            <v>จำเลยที่ 1
จำเลยที่ 2
คู่สมรสจำเลยที่ 2
จำเลยที่ 3</v>
          </cell>
          <cell r="BX899" t="str">
            <v>1-5605-00021-20-5
1-5018-00007-67-5
1-4709-00081-33-8
3-5007-00177-85-0</v>
          </cell>
          <cell r="BY899"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9" t="str">
            <v>ไม่พบ</v>
          </cell>
        </row>
        <row r="900">
          <cell r="B900">
            <v>2372</v>
          </cell>
          <cell r="C900">
            <v>895</v>
          </cell>
          <cell r="D900">
            <v>19</v>
          </cell>
          <cell r="E900">
            <v>12</v>
          </cell>
          <cell r="F900">
            <v>2566</v>
          </cell>
          <cell r="G900">
            <v>800055812526</v>
          </cell>
          <cell r="H900" t="str">
            <v>นางสาว</v>
          </cell>
          <cell r="I900" t="str">
            <v xml:space="preserve">กุลยา </v>
          </cell>
          <cell r="J900" t="str">
            <v>แรดสวนสี</v>
          </cell>
          <cell r="K900">
            <v>3500200640232</v>
          </cell>
          <cell r="L900" t="str">
            <v>จอมทอง</v>
          </cell>
          <cell r="M900" t="str">
            <v>เชียงใหม่ 3</v>
          </cell>
          <cell r="N900">
            <v>8</v>
          </cell>
          <cell r="O900" t="str">
            <v>ธนาคารประชาชน</v>
          </cell>
          <cell r="P900" t="str">
            <v>1.บุคคลค้ำประกัน</v>
          </cell>
          <cell r="Q900">
            <v>46204.92</v>
          </cell>
          <cell r="R900">
            <v>5687.1</v>
          </cell>
          <cell r="S900" t="str">
            <v>จังหวัดฮอด</v>
          </cell>
          <cell r="T900" t="str">
            <v>ผบ1141</v>
          </cell>
          <cell r="U900">
            <v>2562</v>
          </cell>
          <cell r="V900" t="str">
            <v>ผบ.1121</v>
          </cell>
          <cell r="W900">
            <v>2562</v>
          </cell>
          <cell r="AA900">
            <v>18</v>
          </cell>
          <cell r="AB900">
            <v>11</v>
          </cell>
          <cell r="AC900">
            <v>2562</v>
          </cell>
          <cell r="BB900" t="str">
            <v>สืบทรัพย์ 22/03/67//ลงผล4/4/67//</v>
          </cell>
          <cell r="BC900">
            <v>2400</v>
          </cell>
          <cell r="BD900">
            <v>17</v>
          </cell>
          <cell r="BE900">
            <v>1</v>
          </cell>
          <cell r="BF900">
            <v>2568</v>
          </cell>
          <cell r="BG900">
            <v>0</v>
          </cell>
          <cell r="BH900" t="str">
            <v>-</v>
          </cell>
          <cell r="BI900" t="str">
            <v>-</v>
          </cell>
          <cell r="BJ900" t="str">
            <v>-</v>
          </cell>
          <cell r="BK900">
            <v>0</v>
          </cell>
          <cell r="BL900">
            <v>5965</v>
          </cell>
          <cell r="BM900">
            <v>0</v>
          </cell>
          <cell r="BN900" t="str">
            <v/>
          </cell>
          <cell r="BO900" t="str">
            <v/>
          </cell>
          <cell r="BP900" t="str">
            <v/>
          </cell>
          <cell r="BQ900" t="str">
            <v>-</v>
          </cell>
          <cell r="BR900" t="str">
            <v>-</v>
          </cell>
          <cell r="BS900" t="str">
            <v>-</v>
          </cell>
          <cell r="BT900" t="str">
            <v>นางสาวกุลยา  แรดสวนสี</v>
          </cell>
          <cell r="BU900">
            <v>883262011804</v>
          </cell>
          <cell r="BV900"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900" t="str">
            <v xml:space="preserve">จำเลยที่ 1
คู่สมรสจำเลยที่ 1
จำเลยที่ 2
คู่สมรสจำเลยที่2
จำเลยที่ 3
คู่สมรสจำเลยที่ 3
จำเลยที่ 4
คู่สมรสจำเลยที่ 4
</v>
          </cell>
          <cell r="BX900" t="str">
            <v>3-5002-00640-23-2
5-5106-00016-70-2
1-5099-00704-77-4
3-5702-00491-08-3
3-5006-00459-34-9
3-5002-00652-50-8
3-5002-00652-37-1
8-5704*84006-81-0</v>
          </cell>
          <cell r="BY900"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900" t="str">
            <v>พบ</v>
          </cell>
          <cell r="CB900">
            <v>8</v>
          </cell>
        </row>
        <row r="901">
          <cell r="B901">
            <v>2373</v>
          </cell>
          <cell r="C901">
            <v>896</v>
          </cell>
          <cell r="D901">
            <v>19</v>
          </cell>
          <cell r="E901">
            <v>12</v>
          </cell>
          <cell r="F901">
            <v>2566</v>
          </cell>
          <cell r="G901">
            <v>800087458710</v>
          </cell>
          <cell r="H901" t="str">
            <v>นางสาว</v>
          </cell>
          <cell r="I901" t="str">
            <v>จารุวรรณ</v>
          </cell>
          <cell r="J901" t="str">
            <v>จันทราภาณุกร</v>
          </cell>
          <cell r="K901">
            <v>3500200481134</v>
          </cell>
          <cell r="L901" t="str">
            <v>จอมทอง</v>
          </cell>
          <cell r="M901" t="str">
            <v>เชียงใหม่ 3</v>
          </cell>
          <cell r="N901">
            <v>8</v>
          </cell>
          <cell r="O901" t="str">
            <v>สินเชื่อแก้ไขปัญหาหนี้นอกระบบPSA</v>
          </cell>
          <cell r="P901" t="str">
            <v>1.บุคคลค้ำประกัน</v>
          </cell>
          <cell r="Q901">
            <v>48611.06</v>
          </cell>
          <cell r="R901">
            <v>4981.04</v>
          </cell>
          <cell r="S901" t="str">
            <v>จังหวัดฮอด</v>
          </cell>
          <cell r="T901" t="str">
            <v>ผบ.1176</v>
          </cell>
          <cell r="U901">
            <v>2562</v>
          </cell>
          <cell r="V901" t="str">
            <v>ผบ.1147</v>
          </cell>
          <cell r="W901">
            <v>2562</v>
          </cell>
          <cell r="AA901">
            <v>18</v>
          </cell>
          <cell r="AB901">
            <v>11</v>
          </cell>
          <cell r="AC901">
            <v>2562</v>
          </cell>
          <cell r="BB901" t="str">
            <v>ส่งสืบ 22/1/67//ลงผล 26/3/67</v>
          </cell>
          <cell r="BC901">
            <v>1200</v>
          </cell>
          <cell r="BD901">
            <v>1</v>
          </cell>
          <cell r="BE901">
            <v>7</v>
          </cell>
          <cell r="BF901">
            <v>2567</v>
          </cell>
          <cell r="BG901">
            <v>0</v>
          </cell>
          <cell r="BH901" t="str">
            <v>-</v>
          </cell>
          <cell r="BI901" t="str">
            <v>-</v>
          </cell>
          <cell r="BJ901" t="str">
            <v>-</v>
          </cell>
          <cell r="BK901">
            <v>0</v>
          </cell>
          <cell r="BL901">
            <v>1100</v>
          </cell>
          <cell r="BM901">
            <v>0</v>
          </cell>
          <cell r="BN901">
            <v>12</v>
          </cell>
          <cell r="BO901">
            <v>9</v>
          </cell>
          <cell r="BP901">
            <v>2567</v>
          </cell>
          <cell r="BQ901" t="str">
            <v>-</v>
          </cell>
          <cell r="BR901" t="str">
            <v>-</v>
          </cell>
          <cell r="BS901" t="str">
            <v>-</v>
          </cell>
          <cell r="BT901" t="str">
            <v>นางสาวจารุวรรณ จันทราภาณุกร</v>
          </cell>
          <cell r="BU901">
            <v>883262011806</v>
          </cell>
          <cell r="BV901" t="str">
            <v>นางสาวจารุวรรณ   จันทราภาณุกร
นายนิกร  ปากบ่อง
นายอุทัย  แสนเมืองปัน
นางสาวสุชาดา  ยมนา</v>
          </cell>
          <cell r="BW901" t="str">
            <v>จำเลยที่ 1
คู่สมรสจำเลยที่ 1
จำเลยที่ 2
จำเลยที่ 3</v>
          </cell>
          <cell r="BX901" t="str">
            <v xml:space="preserve">3-5002-00481-13-4
3-5106-00507-90-4
3-5002-00453-76-9
3-5002-00674-73-1
</v>
          </cell>
          <cell r="BY901"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1" t="str">
            <v>ไม่พบ</v>
          </cell>
        </row>
        <row r="902">
          <cell r="B902">
            <v>2374</v>
          </cell>
          <cell r="C902">
            <v>897</v>
          </cell>
          <cell r="D902">
            <v>19</v>
          </cell>
          <cell r="E902">
            <v>12</v>
          </cell>
          <cell r="F902">
            <v>2566</v>
          </cell>
          <cell r="G902">
            <v>800022223583</v>
          </cell>
          <cell r="H902" t="str">
            <v>นาย</v>
          </cell>
          <cell r="I902" t="str">
            <v>ประภัตร์</v>
          </cell>
          <cell r="J902" t="str">
            <v>สารินจา</v>
          </cell>
          <cell r="K902">
            <v>3500300312237</v>
          </cell>
          <cell r="L902" t="str">
            <v>จอมทอง</v>
          </cell>
          <cell r="M902" t="str">
            <v>เชียงใหม่ 3</v>
          </cell>
          <cell r="N902">
            <v>8</v>
          </cell>
          <cell r="O902" t="str">
            <v>ธนาคารประชาชน</v>
          </cell>
          <cell r="P902" t="str">
            <v>1.บุคคลค้ำประกัน</v>
          </cell>
          <cell r="Q902">
            <v>31196</v>
          </cell>
          <cell r="R902">
            <v>6530.88</v>
          </cell>
          <cell r="S902" t="str">
            <v>จังหวัดฮอด</v>
          </cell>
          <cell r="T902" t="str">
            <v>ผบ.1154</v>
          </cell>
          <cell r="U902">
            <v>2562</v>
          </cell>
          <cell r="V902" t="str">
            <v>ผบ.1117</v>
          </cell>
          <cell r="W902">
            <v>2562</v>
          </cell>
          <cell r="AA902">
            <v>18</v>
          </cell>
          <cell r="AB902">
            <v>11</v>
          </cell>
          <cell r="AC902">
            <v>2562</v>
          </cell>
          <cell r="BB902" t="str">
            <v>สืบทรัพย์ 22/4/67//ลง27/5/67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นายประภัตร์ สารินจา</v>
          </cell>
          <cell r="BU902">
            <v>883262011809</v>
          </cell>
          <cell r="BV902"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2" t="str">
            <v>จำเลยที่ 1
คู่สมรสจำเลยที่ 1
จำเลยที่ 2
คู่สมรสจำเลยที่ 2
จำเลยที่ 3
คู่สมรสจำเลยที่ 3</v>
          </cell>
          <cell r="BX902" t="str">
            <v>3-5003-00312-23-7
3-5003-00254-35-1
3-5002-00568-77-9
3-6703-00829-61-1
3-5002-00469-61-4
3-5106-00518-71-0</v>
          </cell>
          <cell r="BY902"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2" t="str">
            <v>พบ</v>
          </cell>
          <cell r="CB902">
            <v>6</v>
          </cell>
        </row>
        <row r="903">
          <cell r="B903">
            <v>2375</v>
          </cell>
          <cell r="C903">
            <v>898</v>
          </cell>
          <cell r="D903">
            <v>19</v>
          </cell>
          <cell r="E903">
            <v>12</v>
          </cell>
          <cell r="F903">
            <v>2566</v>
          </cell>
          <cell r="G903" t="str">
            <v>800077554221, 
800093659731</v>
          </cell>
          <cell r="H903" t="str">
            <v>นางสาว</v>
          </cell>
          <cell r="I903" t="str">
            <v>สุธารัตน์</v>
          </cell>
          <cell r="J903" t="str">
            <v>สุขเจริญ</v>
          </cell>
          <cell r="K903">
            <v>3600700656846</v>
          </cell>
          <cell r="L903" t="str">
            <v>จอมทอง</v>
          </cell>
          <cell r="M903" t="str">
            <v>เชียงใหม่ 3</v>
          </cell>
          <cell r="N903">
            <v>8</v>
          </cell>
          <cell r="O903" t="str">
            <v>สินเชื่อแก้ไขปัญหาหนี้นอกระบบPSA</v>
          </cell>
          <cell r="P903" t="str">
            <v>1.บุคคลค้ำประกัน</v>
          </cell>
          <cell r="Q903">
            <v>31941.16</v>
          </cell>
          <cell r="R903">
            <v>4734.83</v>
          </cell>
          <cell r="S903" t="str">
            <v>จังหวัดฮอด</v>
          </cell>
          <cell r="T903" t="str">
            <v>ผบE260</v>
          </cell>
          <cell r="U903">
            <v>2563</v>
          </cell>
          <cell r="V903" t="str">
            <v>ผบE128</v>
          </cell>
          <cell r="W903">
            <v>2563</v>
          </cell>
          <cell r="AA903">
            <v>13</v>
          </cell>
          <cell r="AB903">
            <v>8</v>
          </cell>
          <cell r="AC903">
            <v>2563</v>
          </cell>
          <cell r="BB903" t="str">
            <v>สืบทรัพย์ครั้งที่หนึ่ง22/03/67//ลงผล19/4/67//รายงาน17/5/2567//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นางสาวสุธารัตน์ สุขเจริญ</v>
          </cell>
          <cell r="BU903">
            <v>883263011126</v>
          </cell>
          <cell r="BV903" t="str">
            <v>1. นางสาวสุธารัตน์ สุขเจริญ
2.นางอุษณี รู้ฉลาด
3. นายคำปัน รู้ฉลาด
4.นายภูริทรรศ แสนศรี</v>
          </cell>
          <cell r="BW903" t="str">
            <v xml:space="preserve">จำเลยที่ 1
จำเลยที่ 2
คู่สมรสจำเลยที่ 2
จำเลยที่ 3
</v>
          </cell>
          <cell r="BX903" t="str">
            <v xml:space="preserve">3-5007-00656-84-6
3-5003-00351-57-7
3-5003-00338-39-2
3-5002-00555-63-4
</v>
          </cell>
          <cell r="BY90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3" t="str">
            <v>พบ</v>
          </cell>
          <cell r="CB903">
            <v>4</v>
          </cell>
        </row>
        <row r="904">
          <cell r="B904">
            <v>2376</v>
          </cell>
          <cell r="C904">
            <v>899</v>
          </cell>
          <cell r="D904">
            <v>19</v>
          </cell>
          <cell r="E904">
            <v>12</v>
          </cell>
          <cell r="F904">
            <v>2566</v>
          </cell>
          <cell r="G904">
            <v>800045730853</v>
          </cell>
          <cell r="H904" t="str">
            <v>นาย</v>
          </cell>
          <cell r="I904" t="str">
            <v>สุเทพ</v>
          </cell>
          <cell r="J904" t="str">
            <v>สุทินนา</v>
          </cell>
          <cell r="K904">
            <v>3500200384813</v>
          </cell>
          <cell r="L904" t="str">
            <v>จอมทอง</v>
          </cell>
          <cell r="M904" t="str">
            <v>เชียงใหม่ 3</v>
          </cell>
          <cell r="N904">
            <v>8</v>
          </cell>
          <cell r="O904" t="str">
            <v>ธนาคารประชาชน</v>
          </cell>
          <cell r="P904" t="str">
            <v>1.บุคคลค้ำประกัน</v>
          </cell>
          <cell r="Q904">
            <v>37299.599999999999</v>
          </cell>
          <cell r="R904">
            <v>9351.82</v>
          </cell>
          <cell r="S904" t="str">
            <v>แขวงเชียงใหม่</v>
          </cell>
          <cell r="T904" t="str">
            <v>ผบ10374</v>
          </cell>
          <cell r="U904">
            <v>2562</v>
          </cell>
          <cell r="V904" t="str">
            <v>ผบ.11307</v>
          </cell>
          <cell r="W904">
            <v>2562</v>
          </cell>
          <cell r="AA904">
            <v>4</v>
          </cell>
          <cell r="AB904">
            <v>11</v>
          </cell>
          <cell r="AC904">
            <v>2562</v>
          </cell>
          <cell r="BB904" t="str">
            <v>สืบทรัพย์ 25/03/67//ลงผล9/4/67//</v>
          </cell>
          <cell r="BC904">
            <v>1800</v>
          </cell>
          <cell r="BD904">
            <v>26</v>
          </cell>
          <cell r="BE904">
            <v>3</v>
          </cell>
          <cell r="BF904">
            <v>2568</v>
          </cell>
          <cell r="BG904">
            <v>0</v>
          </cell>
          <cell r="BH904" t="str">
            <v>-</v>
          </cell>
          <cell r="BI904" t="str">
            <v>-</v>
          </cell>
          <cell r="BJ904" t="str">
            <v>-</v>
          </cell>
          <cell r="BK904">
            <v>0</v>
          </cell>
          <cell r="BL904">
            <v>2010</v>
          </cell>
          <cell r="BM904">
            <v>0</v>
          </cell>
          <cell r="BN904" t="str">
            <v/>
          </cell>
          <cell r="BO904" t="str">
            <v/>
          </cell>
          <cell r="BP904" t="str">
            <v/>
          </cell>
          <cell r="BQ904" t="str">
            <v>-</v>
          </cell>
          <cell r="BR904" t="str">
            <v>-</v>
          </cell>
          <cell r="BS904" t="str">
            <v>-</v>
          </cell>
          <cell r="BT904" t="str">
            <v>นายสุเทพ สุทินนา</v>
          </cell>
          <cell r="BU904">
            <v>883262011812</v>
          </cell>
          <cell r="BV904"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4" t="str">
            <v>จำเลยที่ 1
คู่สมรสจำเลยที่ 1
จำเลยที่ 2
คู่สมรสจำเลยที่ 2
จำเลยที่ 3
คู่สมรสจำเลยที่ 3</v>
          </cell>
          <cell r="BX904" t="str">
            <v xml:space="preserve">3-5002-00384-81-3
3-5002-00389-74-2
3-50002-00252-68-2
35002-00390-69-4
3-1506-00610-47-4
3-1506-00580-29-0
</v>
          </cell>
          <cell r="BY904"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4" t="str">
            <v>พบ</v>
          </cell>
          <cell r="CB904">
            <v>6</v>
          </cell>
        </row>
        <row r="905">
          <cell r="B905">
            <v>2377</v>
          </cell>
          <cell r="C905">
            <v>900</v>
          </cell>
          <cell r="D905">
            <v>19</v>
          </cell>
          <cell r="E905">
            <v>12</v>
          </cell>
          <cell r="F905">
            <v>2566</v>
          </cell>
          <cell r="G905">
            <v>800057176979</v>
          </cell>
          <cell r="H905" t="str">
            <v>นาย</v>
          </cell>
          <cell r="I905" t="str">
            <v>สำราญ</v>
          </cell>
          <cell r="J905" t="str">
            <v>กุณาธรรม</v>
          </cell>
          <cell r="K905">
            <v>3500200538365</v>
          </cell>
          <cell r="L905" t="str">
            <v>จอมทอง</v>
          </cell>
          <cell r="M905" t="str">
            <v>เชียงใหม่ 3</v>
          </cell>
          <cell r="N905">
            <v>8</v>
          </cell>
          <cell r="O905" t="str">
            <v>สินเชื่ออุปโภคบริโภคเพื่อสังคม</v>
          </cell>
          <cell r="P905" t="str">
            <v>1.บุคคลค้ำประกัน</v>
          </cell>
          <cell r="Q905">
            <v>31241.200000000001</v>
          </cell>
          <cell r="R905">
            <v>6828.97</v>
          </cell>
          <cell r="S905" t="str">
            <v>จังหวัดฮอด</v>
          </cell>
          <cell r="T905" t="str">
            <v>ผบ1173</v>
          </cell>
          <cell r="U905">
            <v>2562</v>
          </cell>
          <cell r="V905" t="str">
            <v>ผบ.1152</v>
          </cell>
          <cell r="W905">
            <v>2562</v>
          </cell>
          <cell r="AA905">
            <v>18</v>
          </cell>
          <cell r="AB905">
            <v>11</v>
          </cell>
          <cell r="AC905">
            <v>2562</v>
          </cell>
          <cell r="BB905" t="str">
            <v>สืบทรัพย์ 22/03/67//ลงผล4/4/67//รายงานผล20/5/67</v>
          </cell>
          <cell r="BC905" t="str">
            <v/>
          </cell>
          <cell r="BD905" t="str">
            <v/>
          </cell>
          <cell r="BE905" t="str">
            <v/>
          </cell>
          <cell r="BF905" t="str">
            <v/>
          </cell>
          <cell r="BG905" t="str">
            <v/>
          </cell>
          <cell r="BH905" t="str">
            <v/>
          </cell>
          <cell r="BI905" t="str">
            <v/>
          </cell>
          <cell r="BJ905" t="str">
            <v/>
          </cell>
          <cell r="BK905" t="str">
            <v/>
          </cell>
          <cell r="BL905" t="str">
            <v/>
          </cell>
          <cell r="BM905" t="str">
            <v/>
          </cell>
          <cell r="BN905" t="str">
            <v/>
          </cell>
          <cell r="BO905" t="str">
            <v/>
          </cell>
          <cell r="BP905" t="str">
            <v/>
          </cell>
          <cell r="BQ905" t="str">
            <v/>
          </cell>
          <cell r="BR905" t="str">
            <v/>
          </cell>
          <cell r="BS905" t="str">
            <v/>
          </cell>
          <cell r="BT905" t="str">
            <v>นายสำราญ กุณาธรรม</v>
          </cell>
          <cell r="BU905">
            <v>883262011814</v>
          </cell>
          <cell r="BV905"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5" t="str">
            <v xml:space="preserve">จำเลยที่ 1
คู่สมรสจำเลยที่ 1
จำเลยที่ 2
คู่สมรสจำเลยที่ 2
จำเลยที่ 3
คู่สมรสจำเลยที่ 3
</v>
          </cell>
          <cell r="BX905" t="str">
            <v>3-5002-00838-36-5
3-5002-00040-90-1
3-5002-00864-19-0
3-5002-00043-80-3
3-5002-00017-30-6
3-5002-00893-42-4</v>
          </cell>
          <cell r="BY905"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5" t="str">
            <v>พบ</v>
          </cell>
          <cell r="CB905">
            <v>6</v>
          </cell>
        </row>
        <row r="906">
          <cell r="B906">
            <v>2378</v>
          </cell>
          <cell r="C906">
            <v>901</v>
          </cell>
          <cell r="D906">
            <v>19</v>
          </cell>
          <cell r="E906">
            <v>12</v>
          </cell>
          <cell r="F906">
            <v>2566</v>
          </cell>
          <cell r="G906">
            <v>800088318137</v>
          </cell>
          <cell r="H906" t="str">
            <v>นาง</v>
          </cell>
          <cell r="I906" t="str">
            <v>ทศพร</v>
          </cell>
          <cell r="J906" t="str">
            <v>นามเทพ</v>
          </cell>
          <cell r="K906">
            <v>3500200881639</v>
          </cell>
          <cell r="L906" t="str">
            <v>จอมทอง</v>
          </cell>
          <cell r="M906" t="str">
            <v>เชียงใหม่ 3</v>
          </cell>
          <cell r="N906">
            <v>8</v>
          </cell>
          <cell r="O906" t="str">
            <v>สินเชื่อแก้ไขปัญหาหนี้นอกระบบPSA</v>
          </cell>
          <cell r="P906" t="str">
            <v>1.บุคคลค้ำประกัน</v>
          </cell>
          <cell r="Q906">
            <v>42131.64</v>
          </cell>
          <cell r="R906">
            <v>3464.46</v>
          </cell>
          <cell r="S906" t="str">
            <v>จังหวัดฮอด</v>
          </cell>
          <cell r="T906" t="str">
            <v>ผบ1147</v>
          </cell>
          <cell r="U906">
            <v>2562</v>
          </cell>
          <cell r="V906" t="str">
            <v>ผบ.1132</v>
          </cell>
          <cell r="W906">
            <v>2562</v>
          </cell>
          <cell r="AA906">
            <v>18</v>
          </cell>
          <cell r="AB906">
            <v>11</v>
          </cell>
          <cell r="AC906">
            <v>2562</v>
          </cell>
          <cell r="BB906" t="str">
            <v>สืบทรัพย์ 25/03/67//ลงผล6/4/67//</v>
          </cell>
          <cell r="BC906">
            <v>1200</v>
          </cell>
          <cell r="BD906" t="str">
            <v/>
          </cell>
          <cell r="BE906" t="str">
            <v/>
          </cell>
          <cell r="BF906" t="str">
            <v/>
          </cell>
          <cell r="BG906">
            <v>0</v>
          </cell>
          <cell r="BH906" t="str">
            <v>-</v>
          </cell>
          <cell r="BI906" t="str">
            <v>-</v>
          </cell>
          <cell r="BJ906" t="str">
            <v>-</v>
          </cell>
          <cell r="BK906">
            <v>0</v>
          </cell>
          <cell r="BL906" t="str">
            <v/>
          </cell>
          <cell r="BM906">
            <v>0</v>
          </cell>
          <cell r="BN906" t="str">
            <v/>
          </cell>
          <cell r="BO906" t="str">
            <v/>
          </cell>
          <cell r="BP906" t="str">
            <v/>
          </cell>
          <cell r="BQ906" t="str">
            <v>-</v>
          </cell>
          <cell r="BR906" t="str">
            <v>-</v>
          </cell>
          <cell r="BS906" t="str">
            <v>-</v>
          </cell>
          <cell r="BT906" t="str">
            <v>นางทศพร นามเทพ</v>
          </cell>
          <cell r="BU906">
            <v>883262011816</v>
          </cell>
          <cell r="BV906" t="str">
            <v>1.นางทศพร นามเทพ 
2.นางอัญชลี ปล้องทอง
3. นายจตุพร ปล้องทอง
4.นายนภัสกร สุริยะ</v>
          </cell>
          <cell r="BW906" t="str">
            <v xml:space="preserve">จำเลยที่ 1
จำเลยที่ 2
คู่สมรสจำเลยที่ 2
จำเลยที่ 3
</v>
          </cell>
          <cell r="BX906" t="str">
            <v xml:space="preserve">3-5002-00881-63-9
3-5002-00881-70-1
3-5002-00860-18-6
3-5002-00001-43-4
</v>
          </cell>
          <cell r="BY906"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6" t="str">
            <v>พบ</v>
          </cell>
          <cell r="CB906">
            <v>4</v>
          </cell>
        </row>
        <row r="907">
          <cell r="B907">
            <v>2379</v>
          </cell>
          <cell r="C907">
            <v>902</v>
          </cell>
          <cell r="D907">
            <v>19</v>
          </cell>
          <cell r="E907">
            <v>12</v>
          </cell>
          <cell r="F907">
            <v>2566</v>
          </cell>
          <cell r="G907">
            <v>800087790641</v>
          </cell>
          <cell r="H907" t="str">
            <v>นาย</v>
          </cell>
          <cell r="I907" t="str">
            <v>อิสรชัย</v>
          </cell>
          <cell r="J907" t="str">
            <v>สายแปลง</v>
          </cell>
          <cell r="K907">
            <v>3660700441131</v>
          </cell>
          <cell r="L907" t="str">
            <v>จอมทอง</v>
          </cell>
          <cell r="M907" t="str">
            <v>เชียงใหม่ 3</v>
          </cell>
          <cell r="N907">
            <v>8</v>
          </cell>
          <cell r="O907" t="str">
            <v>ธนาคารประชาชน</v>
          </cell>
          <cell r="P907" t="str">
            <v>1.บุคคลค้ำประกัน</v>
          </cell>
          <cell r="Q907">
            <v>193748.75</v>
          </cell>
          <cell r="R907">
            <v>20881.97</v>
          </cell>
          <cell r="S907" t="str">
            <v>จังหวัดฮอด</v>
          </cell>
          <cell r="T907" t="str">
            <v>ผบ1138</v>
          </cell>
          <cell r="U907">
            <v>2562</v>
          </cell>
          <cell r="V907" t="str">
            <v>ผบ1135</v>
          </cell>
          <cell r="W907">
            <v>2562</v>
          </cell>
          <cell r="X907">
            <v>18</v>
          </cell>
          <cell r="Y907">
            <v>11</v>
          </cell>
          <cell r="Z907">
            <v>2562</v>
          </cell>
          <cell r="BB907" t="str">
            <v>สืบทรัพย์ 22/1/67//ลงผลสืบทรัพย์ 26/1/67</v>
          </cell>
          <cell r="BC907">
            <v>900</v>
          </cell>
          <cell r="BD907">
            <v>5</v>
          </cell>
          <cell r="BE907">
            <v>7</v>
          </cell>
          <cell r="BF907">
            <v>2567</v>
          </cell>
          <cell r="BG907">
            <v>0</v>
          </cell>
          <cell r="BH907" t="str">
            <v>-</v>
          </cell>
          <cell r="BI907" t="str">
            <v>-</v>
          </cell>
          <cell r="BJ907" t="str">
            <v>-</v>
          </cell>
          <cell r="BK907">
            <v>0</v>
          </cell>
          <cell r="BL907">
            <v>950</v>
          </cell>
          <cell r="BM907">
            <v>0</v>
          </cell>
          <cell r="BN907">
            <v>14</v>
          </cell>
          <cell r="BO907">
            <v>8</v>
          </cell>
          <cell r="BP907">
            <v>2567</v>
          </cell>
          <cell r="BQ907" t="str">
            <v>-</v>
          </cell>
          <cell r="BR907" t="str">
            <v>-</v>
          </cell>
          <cell r="BS907" t="str">
            <v>-</v>
          </cell>
          <cell r="BT907" t="str">
            <v>นายอิสรชัย สายแปลง</v>
          </cell>
          <cell r="BU907">
            <v>883262011817</v>
          </cell>
          <cell r="BV907" t="str">
            <v>นายอิสรชัย    สายแปลง
นายบดินทร์  ยศบุญยืน
นางสาวอรอนงค์  วรรณหนอง</v>
          </cell>
          <cell r="BW907" t="str">
            <v>จำเลยที่ 1
จำเลยที่ 2
จำเลยที่ 3</v>
          </cell>
          <cell r="BX907" t="str">
            <v>3-6607-00441-13-1
1-5099-00899-96-6
1-5103-00076-70-7</v>
          </cell>
          <cell r="BY907"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7" t="str">
            <v>ไม่พบ</v>
          </cell>
        </row>
        <row r="908">
          <cell r="B908">
            <v>2380</v>
          </cell>
          <cell r="C908">
            <v>903</v>
          </cell>
          <cell r="D908">
            <v>19</v>
          </cell>
          <cell r="E908">
            <v>12</v>
          </cell>
          <cell r="F908">
            <v>2566</v>
          </cell>
          <cell r="G908">
            <v>800049849923</v>
          </cell>
          <cell r="H908" t="str">
            <v>นาย</v>
          </cell>
          <cell r="I908" t="str">
            <v>ไพสนธ์</v>
          </cell>
          <cell r="J908" t="str">
            <v>เกษมสุข</v>
          </cell>
          <cell r="K908">
            <v>3500200637541</v>
          </cell>
          <cell r="L908" t="str">
            <v>จอมทอง</v>
          </cell>
          <cell r="M908" t="str">
            <v>เชียงใหม่ 3</v>
          </cell>
          <cell r="N908">
            <v>8</v>
          </cell>
          <cell r="O908" t="str">
            <v>ธนาคารประชาชน</v>
          </cell>
          <cell r="P908" t="str">
            <v>1.บุคคลค้ำประกัน</v>
          </cell>
          <cell r="Q908">
            <v>35380.85</v>
          </cell>
          <cell r="R908">
            <v>9037.7900000000009</v>
          </cell>
          <cell r="S908" t="str">
            <v>แขวงเชียงใหม่</v>
          </cell>
          <cell r="T908" t="str">
            <v>ผบ829</v>
          </cell>
          <cell r="U908">
            <v>2564</v>
          </cell>
          <cell r="V908" t="str">
            <v>ผบ1066</v>
          </cell>
          <cell r="W908">
            <v>2564</v>
          </cell>
          <cell r="AA908">
            <v>6</v>
          </cell>
          <cell r="AB908">
            <v>7</v>
          </cell>
          <cell r="AC908">
            <v>2564</v>
          </cell>
          <cell r="BB908" t="str">
            <v>สืบทรัพย์ 25/03/67//ลงผล6/4/67//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นายไพสนธ์ เกษมสุข</v>
          </cell>
          <cell r="BU908">
            <v>883263011140</v>
          </cell>
          <cell r="BV908"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8" t="str">
            <v>จำเลยที่ 1
คู่สมรสจำเลยที่ 1
จำเลยที่ 2
คู่สมรสจำเลยที่ 2
จำเลยที่ 3
คู่สมรสจำเลยที่ 3</v>
          </cell>
          <cell r="BX908" t="str">
            <v>3-5002-00637-54-1
3-5002-00780-50-6
3-5002-00736-56-6
3-5012-00405-95-1
3-5002-00738-95-0
3-5002-00737-22-8</v>
          </cell>
          <cell r="BY908"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8" t="str">
            <v>พบ</v>
          </cell>
          <cell r="CB908">
            <v>6</v>
          </cell>
        </row>
        <row r="909">
          <cell r="B909">
            <v>2381</v>
          </cell>
          <cell r="C909">
            <v>904</v>
          </cell>
          <cell r="D909">
            <v>19</v>
          </cell>
          <cell r="E909">
            <v>12</v>
          </cell>
          <cell r="F909">
            <v>2566</v>
          </cell>
          <cell r="G909">
            <v>800090479745</v>
          </cell>
          <cell r="H909" t="str">
            <v>นางสาว</v>
          </cell>
          <cell r="I909" t="str">
            <v>วิภาวี</v>
          </cell>
          <cell r="J909" t="str">
            <v>ดวงเนตร</v>
          </cell>
          <cell r="K909">
            <v>1102700727425</v>
          </cell>
          <cell r="L909" t="str">
            <v>จอมทอง</v>
          </cell>
          <cell r="M909" t="str">
            <v>เชียงใหม่ 3</v>
          </cell>
          <cell r="N909">
            <v>8</v>
          </cell>
          <cell r="O909" t="str">
            <v>สินเชื่อแก้ไขปัญหาหนี้นอกระบบPSA</v>
          </cell>
          <cell r="P909" t="str">
            <v>1.บุคคลค้ำประกัน</v>
          </cell>
          <cell r="Q909">
            <v>28297.72</v>
          </cell>
          <cell r="R909">
            <v>6156.3</v>
          </cell>
          <cell r="S909" t="str">
            <v>จังหวัดฮอด</v>
          </cell>
          <cell r="T909" t="str">
            <v>ผบE506</v>
          </cell>
          <cell r="U909">
            <v>2564</v>
          </cell>
          <cell r="V909" t="str">
            <v>ผบE629</v>
          </cell>
          <cell r="W909">
            <v>2564</v>
          </cell>
          <cell r="AA909">
            <v>25</v>
          </cell>
          <cell r="AB909">
            <v>10</v>
          </cell>
          <cell r="AC909">
            <v>2564</v>
          </cell>
          <cell r="BB909" t="str">
            <v>สืบทรัพย์ 22/03/67//ลงผล19/4/67//ลงผลคัดภาพลักษณ์17/5/2567//รายงานผลรอบที่หนึ่ง17/5/67//</v>
          </cell>
          <cell r="BC909">
            <v>1500</v>
          </cell>
          <cell r="BD909">
            <v>17</v>
          </cell>
          <cell r="BE909">
            <v>1</v>
          </cell>
          <cell r="BF909">
            <v>2568</v>
          </cell>
          <cell r="BG909">
            <v>0</v>
          </cell>
          <cell r="BH909" t="str">
            <v>-</v>
          </cell>
          <cell r="BI909" t="str">
            <v>-</v>
          </cell>
          <cell r="BJ909" t="str">
            <v>-</v>
          </cell>
          <cell r="BK909">
            <v>0</v>
          </cell>
          <cell r="BL909">
            <v>1685</v>
          </cell>
          <cell r="BM909">
            <v>0</v>
          </cell>
          <cell r="BN909" t="str">
            <v/>
          </cell>
          <cell r="BO909" t="str">
            <v/>
          </cell>
          <cell r="BP909" t="str">
            <v/>
          </cell>
          <cell r="BQ909" t="str">
            <v>-</v>
          </cell>
          <cell r="BR909" t="str">
            <v>-</v>
          </cell>
          <cell r="BS909" t="str">
            <v>-</v>
          </cell>
          <cell r="BT909" t="str">
            <v>นางสาววิภาวี ดวงเนตร</v>
          </cell>
          <cell r="BU909">
            <v>883263011148</v>
          </cell>
          <cell r="BV909" t="str">
            <v>1.นางสาววิภาวี ดวงเนตร
2.นางพิกุล ปัญโญ
3. นาบบุญรัตน์ ปัญโญ
4.นางอำภา ดวงเนตร
5.นายวินัย ดวงเนตร</v>
          </cell>
          <cell r="BW909" t="str">
            <v>จำเลยที่ 1
จำเลยที่ 2
คู่สมรสจำเลยที่ 2
จำเลยที่ 3
คู่สมรสจำเลยที่ 3</v>
          </cell>
          <cell r="BX909" t="str">
            <v xml:space="preserve">1-1027-00727-42-5
3-5012-00894-99-5
3-5012-00015-10-0
3-5002-00070-81-9
3-7002-00146-57-1
</v>
          </cell>
          <cell r="BY90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9" t="str">
            <v>พบ</v>
          </cell>
          <cell r="CB909">
            <v>5</v>
          </cell>
        </row>
        <row r="910">
          <cell r="B910">
            <v>2382</v>
          </cell>
          <cell r="C910">
            <v>905</v>
          </cell>
          <cell r="D910">
            <v>19</v>
          </cell>
          <cell r="E910">
            <v>12</v>
          </cell>
          <cell r="F910">
            <v>2566</v>
          </cell>
          <cell r="G910">
            <v>800070778645</v>
          </cell>
          <cell r="H910" t="str">
            <v>นางสาว</v>
          </cell>
          <cell r="I910" t="str">
            <v>เกศริน</v>
          </cell>
          <cell r="J910" t="str">
            <v>อรุณแก้ว</v>
          </cell>
          <cell r="K910">
            <v>3501300282533</v>
          </cell>
          <cell r="L910" t="str">
            <v>อมก๋อย</v>
          </cell>
          <cell r="M910" t="str">
            <v>เชียงใหม่ 3</v>
          </cell>
          <cell r="N910">
            <v>8</v>
          </cell>
          <cell r="O910" t="str">
            <v>ธนาคารประชาชน</v>
          </cell>
          <cell r="P910" t="str">
            <v>1.บุคคลค้ำประกัน</v>
          </cell>
          <cell r="Q910">
            <v>90000.11</v>
          </cell>
          <cell r="R910">
            <v>19210.91</v>
          </cell>
          <cell r="S910" t="str">
            <v>แขวงเชียงใหม่</v>
          </cell>
          <cell r="T910" t="str">
            <v>ผบ.7139</v>
          </cell>
          <cell r="U910">
            <v>2563</v>
          </cell>
          <cell r="V910" t="str">
            <v>ผบ.3437</v>
          </cell>
          <cell r="W910">
            <v>2563</v>
          </cell>
          <cell r="X910">
            <v>1</v>
          </cell>
          <cell r="Y910">
            <v>6</v>
          </cell>
          <cell r="Z910">
            <v>2564</v>
          </cell>
          <cell r="BB910" t="str">
            <v>สืบทรัพย์ 22/03/67//ลงผล3/4/67//</v>
          </cell>
          <cell r="BC910" t="str">
            <v/>
          </cell>
          <cell r="BD910" t="str">
            <v/>
          </cell>
          <cell r="BE910" t="str">
            <v/>
          </cell>
          <cell r="BF910" t="str">
            <v/>
          </cell>
          <cell r="BG910" t="str">
            <v/>
          </cell>
          <cell r="BH910" t="str">
            <v/>
          </cell>
          <cell r="BI910" t="str">
            <v/>
          </cell>
          <cell r="BJ910" t="str">
            <v/>
          </cell>
          <cell r="BK910" t="str">
            <v/>
          </cell>
          <cell r="BL910" t="str">
            <v/>
          </cell>
          <cell r="BM910" t="str">
            <v/>
          </cell>
          <cell r="BN910" t="str">
            <v/>
          </cell>
          <cell r="BO910" t="str">
            <v/>
          </cell>
          <cell r="BP910" t="str">
            <v/>
          </cell>
          <cell r="BQ910" t="str">
            <v/>
          </cell>
          <cell r="BR910" t="str">
            <v/>
          </cell>
          <cell r="BS910" t="str">
            <v/>
          </cell>
          <cell r="BT910" t="str">
            <v>นางสาวเกศริน อรุณแก้ว</v>
          </cell>
          <cell r="BU910">
            <v>883263011200</v>
          </cell>
          <cell r="BV910" t="str">
            <v>1.นางสาวเกศริน อรุณแก้ว
2.นางสาวกชพร ขาวน้อย</v>
          </cell>
          <cell r="BW910" t="str">
            <v>จำเลขที่ 1
จำเลขที่ 2</v>
          </cell>
          <cell r="BX910" t="str">
            <v>3-5013-00282-53-3
3-5005-00362-76-9</v>
          </cell>
          <cell r="BY910"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10" t="str">
            <v>พบ</v>
          </cell>
          <cell r="CB910">
            <v>2</v>
          </cell>
        </row>
        <row r="911">
          <cell r="B911">
            <v>2383</v>
          </cell>
          <cell r="C911">
            <v>906</v>
          </cell>
          <cell r="D911">
            <v>19</v>
          </cell>
          <cell r="E911">
            <v>12</v>
          </cell>
          <cell r="F911">
            <v>2566</v>
          </cell>
          <cell r="G911">
            <v>800042354467</v>
          </cell>
          <cell r="H911" t="str">
            <v>นาย</v>
          </cell>
          <cell r="I911" t="str">
            <v>กวี</v>
          </cell>
          <cell r="J911" t="str">
            <v>ชงโคผดุง</v>
          </cell>
          <cell r="K911">
            <v>2501800043289</v>
          </cell>
          <cell r="L911" t="str">
            <v>อมก๋อย</v>
          </cell>
          <cell r="M911" t="str">
            <v>เชียงใหม่ 3</v>
          </cell>
          <cell r="N911">
            <v>8</v>
          </cell>
          <cell r="O911" t="str">
            <v>ธนาคารประชาชน</v>
          </cell>
          <cell r="P911" t="str">
            <v>1.บุคคลค้ำประกัน</v>
          </cell>
          <cell r="Q911">
            <v>93467.520000000004</v>
          </cell>
          <cell r="R911">
            <v>15549.02</v>
          </cell>
          <cell r="S911" t="str">
            <v>จังหวัดฮอด</v>
          </cell>
          <cell r="T911" t="str">
            <v>ผบE329</v>
          </cell>
          <cell r="U911">
            <v>2563</v>
          </cell>
          <cell r="V911" t="str">
            <v>ผบE170</v>
          </cell>
          <cell r="W911">
            <v>2563</v>
          </cell>
          <cell r="AA911">
            <v>19</v>
          </cell>
          <cell r="AB911">
            <v>12</v>
          </cell>
          <cell r="AC911">
            <v>2563</v>
          </cell>
          <cell r="BB911" t="str">
            <v>สืบทรัพย์วันที่ 22/3/67//ลงผลวันที่ 26/6/2567</v>
          </cell>
          <cell r="BC911">
            <v>1500</v>
          </cell>
          <cell r="BD911">
            <v>1</v>
          </cell>
          <cell r="BE911">
            <v>7</v>
          </cell>
          <cell r="BF911">
            <v>2567</v>
          </cell>
          <cell r="BG911">
            <v>0</v>
          </cell>
          <cell r="BH911" t="str">
            <v>-</v>
          </cell>
          <cell r="BI911" t="str">
            <v>-</v>
          </cell>
          <cell r="BJ911" t="str">
            <v>-</v>
          </cell>
          <cell r="BK911">
            <v>0</v>
          </cell>
          <cell r="BL911">
            <v>1100</v>
          </cell>
          <cell r="BM911">
            <v>0</v>
          </cell>
          <cell r="BN911">
            <v>28</v>
          </cell>
          <cell r="BO911">
            <v>8</v>
          </cell>
          <cell r="BP911">
            <v>2567</v>
          </cell>
          <cell r="BQ911" t="str">
            <v>-</v>
          </cell>
          <cell r="BR911" t="str">
            <v>-</v>
          </cell>
          <cell r="BS911" t="str">
            <v>-</v>
          </cell>
          <cell r="BT911" t="str">
            <v>นายกวี ชงโคผดุง</v>
          </cell>
          <cell r="BU911">
            <v>883263011070</v>
          </cell>
          <cell r="BV911"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1" t="str">
            <v>จำเลยที่ 1
จำเลยที่ 2
คู่สมรสจำเลยที่ 2
จำเลยที่ 3
คู่สมรสจำเลยที่ 3</v>
          </cell>
          <cell r="BX911" t="str">
            <v>2-5018-00043-28-9
1-5018-00006-99-7
1-5018-00059-67-5
2-5018-0030-74-8
5-5099-00094-60-0</v>
          </cell>
          <cell r="BY91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1" t="str">
            <v>ไม่พบ</v>
          </cell>
        </row>
        <row r="912">
          <cell r="B912">
            <v>2384</v>
          </cell>
          <cell r="C912">
            <v>907</v>
          </cell>
          <cell r="D912">
            <v>19</v>
          </cell>
          <cell r="E912">
            <v>12</v>
          </cell>
          <cell r="F912">
            <v>2566</v>
          </cell>
          <cell r="G912">
            <v>800051831983</v>
          </cell>
          <cell r="H912" t="str">
            <v>นาย</v>
          </cell>
          <cell r="I912" t="str">
            <v>ประเสริฐ</v>
          </cell>
          <cell r="J912" t="str">
            <v>เรือนแก้ว</v>
          </cell>
          <cell r="K912">
            <v>3501800007001</v>
          </cell>
          <cell r="L912" t="str">
            <v>อมก๋อย</v>
          </cell>
          <cell r="M912" t="str">
            <v>เชียงใหม่ 3</v>
          </cell>
          <cell r="N912">
            <v>8</v>
          </cell>
          <cell r="O912" t="str">
            <v>ธนาคารประชาชน</v>
          </cell>
          <cell r="P912" t="str">
            <v>1.บุคคลค้ำประกัน</v>
          </cell>
          <cell r="Q912">
            <v>143386.78</v>
          </cell>
          <cell r="R912">
            <v>20822.98</v>
          </cell>
          <cell r="S912" t="str">
            <v>จังหวัดฮอด</v>
          </cell>
          <cell r="T912" t="str">
            <v>ผบ.1186</v>
          </cell>
          <cell r="U912">
            <v>2562</v>
          </cell>
          <cell r="V912" t="str">
            <v>ผบ.1144</v>
          </cell>
          <cell r="W912">
            <v>2562</v>
          </cell>
          <cell r="AA912">
            <v>18</v>
          </cell>
          <cell r="AB912">
            <v>11</v>
          </cell>
          <cell r="AC912">
            <v>2562</v>
          </cell>
          <cell r="BB912" t="str">
            <v>สืบทรัพย์วันที่ 22/3/67//ลงผลวันที่ 26/6/2567</v>
          </cell>
          <cell r="BC912">
            <v>1200</v>
          </cell>
          <cell r="BD912">
            <v>1</v>
          </cell>
          <cell r="BE912">
            <v>7</v>
          </cell>
          <cell r="BF912">
            <v>2567</v>
          </cell>
          <cell r="BG912">
            <v>0</v>
          </cell>
          <cell r="BH912" t="str">
            <v>-</v>
          </cell>
          <cell r="BI912" t="str">
            <v>-</v>
          </cell>
          <cell r="BJ912" t="str">
            <v>-</v>
          </cell>
          <cell r="BK912">
            <v>0</v>
          </cell>
          <cell r="BL912">
            <v>870</v>
          </cell>
          <cell r="BM912">
            <v>0</v>
          </cell>
          <cell r="BN912">
            <v>28</v>
          </cell>
          <cell r="BO912">
            <v>8</v>
          </cell>
          <cell r="BP912">
            <v>2567</v>
          </cell>
          <cell r="BQ912" t="str">
            <v>-</v>
          </cell>
          <cell r="BR912" t="str">
            <v>-</v>
          </cell>
          <cell r="BS912" t="str">
            <v>-</v>
          </cell>
          <cell r="BT912" t="str">
            <v>นายประเสริฐ เรือนแก้ว</v>
          </cell>
          <cell r="BU912">
            <v>883262010712</v>
          </cell>
          <cell r="BV912" t="str">
            <v>1.นายประเสริฐ   เรือนแก้ว
2.นายดวงรัตน์  เปียงเพี้ยง
3.นางผ่องศรี  แก้วกัน
4.นายกิ่ง  แก้วกัน</v>
          </cell>
          <cell r="BW912" t="str">
            <v>จำเลยที่ 1
จำเลยที่ 2
จำเลยที่ 3
คู่สมรสจำเลยที่ 3</v>
          </cell>
          <cell r="BX912" t="str">
            <v>3-5018-00007-00-1
3-5018-00239-37-9
3-5018-00239-39-4
3-5018-00012-53-5</v>
          </cell>
          <cell r="BY91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2" t="str">
            <v>ไม่พบ</v>
          </cell>
        </row>
        <row r="913">
          <cell r="B913">
            <v>2385</v>
          </cell>
          <cell r="C913">
            <v>908</v>
          </cell>
          <cell r="D913">
            <v>19</v>
          </cell>
          <cell r="E913">
            <v>12</v>
          </cell>
          <cell r="F913">
            <v>2566</v>
          </cell>
          <cell r="G913">
            <v>800059924152</v>
          </cell>
          <cell r="H913" t="str">
            <v>นาย</v>
          </cell>
          <cell r="I913" t="str">
            <v>อุทัย</v>
          </cell>
          <cell r="J913" t="str">
            <v>เรือนแก้ว</v>
          </cell>
          <cell r="K913">
            <v>1501600069689</v>
          </cell>
          <cell r="L913" t="str">
            <v>อมก๋อย</v>
          </cell>
          <cell r="M913" t="str">
            <v>เชียงใหม่ 3</v>
          </cell>
          <cell r="N913">
            <v>8</v>
          </cell>
          <cell r="O913" t="str">
            <v>ธนาคารประชาชน</v>
          </cell>
          <cell r="P913" t="str">
            <v>1.บุคคลค้ำประกัน</v>
          </cell>
          <cell r="Q913">
            <v>176881</v>
          </cell>
          <cell r="R913">
            <v>24192.35</v>
          </cell>
          <cell r="S913" t="str">
            <v>จังหวัดฮอด</v>
          </cell>
          <cell r="T913" t="str">
            <v>ผบ.1185</v>
          </cell>
          <cell r="U913">
            <v>2562</v>
          </cell>
          <cell r="V913" t="str">
            <v>ผบ.1146</v>
          </cell>
          <cell r="W913">
            <v>2562</v>
          </cell>
          <cell r="AA913">
            <v>18</v>
          </cell>
          <cell r="AB913">
            <v>11</v>
          </cell>
          <cell r="AC913">
            <v>2562</v>
          </cell>
          <cell r="BB913" t="str">
            <v>สืบทรัพย์ 22/03/67//ลงผล3/4/67//</v>
          </cell>
          <cell r="BC913">
            <v>1200</v>
          </cell>
          <cell r="BD913">
            <v>17</v>
          </cell>
          <cell r="BE913">
            <v>1</v>
          </cell>
          <cell r="BF913">
            <v>2568</v>
          </cell>
          <cell r="BG913">
            <v>0</v>
          </cell>
          <cell r="BH913" t="str">
            <v>-</v>
          </cell>
          <cell r="BI913" t="str">
            <v>-</v>
          </cell>
          <cell r="BJ913" t="str">
            <v>-</v>
          </cell>
          <cell r="BK913">
            <v>0</v>
          </cell>
          <cell r="BL913">
            <v>1015</v>
          </cell>
          <cell r="BM913">
            <v>0</v>
          </cell>
          <cell r="BN913" t="str">
            <v/>
          </cell>
          <cell r="BO913" t="str">
            <v/>
          </cell>
          <cell r="BP913" t="str">
            <v/>
          </cell>
          <cell r="BQ913" t="str">
            <v>-</v>
          </cell>
          <cell r="BR913" t="str">
            <v>-</v>
          </cell>
          <cell r="BS913" t="str">
            <v>-</v>
          </cell>
          <cell r="BT913" t="str">
            <v>นายอุทัย เรือนแก้ว</v>
          </cell>
          <cell r="BU913">
            <v>883262010711</v>
          </cell>
          <cell r="BV913" t="str">
            <v>1.นายอุทัย เรือนแก้ว
2.นางสาวอัมรา โกนมูล
3.นายสรยุทธ จันทรา
4.นางสาวปวีณา เรือนแก้ว</v>
          </cell>
          <cell r="BW913" t="str">
            <v xml:space="preserve">จำเลยที่ 1
จำเลยที่ 2
จำเลยที่ 3
คู่สมรสจำเลยที่ 3
</v>
          </cell>
          <cell r="BX913" t="str">
            <v>1-5018-00069-68-9
1-5018-00001-13-8
3-5705-01191-90-9
3-5018-00007-01-9</v>
          </cell>
          <cell r="BY913"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3" t="str">
            <v>ไม่พบ</v>
          </cell>
          <cell r="CB913">
            <v>4</v>
          </cell>
        </row>
        <row r="914">
          <cell r="B914">
            <v>2386</v>
          </cell>
          <cell r="C914">
            <v>909</v>
          </cell>
          <cell r="D914">
            <v>19</v>
          </cell>
          <cell r="E914">
            <v>12</v>
          </cell>
          <cell r="F914">
            <v>2566</v>
          </cell>
          <cell r="G914">
            <v>800039182798</v>
          </cell>
          <cell r="H914" t="str">
            <v>นางสาว</v>
          </cell>
          <cell r="I914" t="str">
            <v>คำแดง</v>
          </cell>
          <cell r="J914" t="str">
            <v>วงษ์จี๋</v>
          </cell>
          <cell r="K914">
            <v>3501800042124</v>
          </cell>
          <cell r="L914" t="str">
            <v>อมก๋อย</v>
          </cell>
          <cell r="M914" t="str">
            <v>เชียงใหม่ 3</v>
          </cell>
          <cell r="N914">
            <v>8</v>
          </cell>
          <cell r="O914" t="str">
            <v>ธนาคารประชาชน</v>
          </cell>
          <cell r="P914" t="str">
            <v>1.บุคคลค้ำประกัน</v>
          </cell>
          <cell r="Q914">
            <v>66155.100000000006</v>
          </cell>
          <cell r="R914">
            <v>24912.28</v>
          </cell>
          <cell r="S914" t="str">
            <v>จังหวัดฮอด</v>
          </cell>
          <cell r="T914" t="str">
            <v>ผบE331</v>
          </cell>
          <cell r="U914">
            <v>2563</v>
          </cell>
          <cell r="V914" t="str">
            <v>ผบE172</v>
          </cell>
          <cell r="W914">
            <v>2563</v>
          </cell>
          <cell r="AA914">
            <v>19</v>
          </cell>
          <cell r="AB914">
            <v>8</v>
          </cell>
          <cell r="AC914">
            <v>2563</v>
          </cell>
          <cell r="BB914" t="str">
            <v>14/05/67//ลงผล 21/5/67//รายงานผล21/5/67</v>
          </cell>
          <cell r="BC914" t="str">
            <v/>
          </cell>
          <cell r="BD914" t="str">
            <v/>
          </cell>
          <cell r="BE914" t="str">
            <v/>
          </cell>
          <cell r="BF914" t="str">
            <v/>
          </cell>
          <cell r="BG914" t="str">
            <v/>
          </cell>
          <cell r="BH914" t="str">
            <v/>
          </cell>
          <cell r="BI914" t="str">
            <v/>
          </cell>
          <cell r="BJ914" t="str">
            <v/>
          </cell>
          <cell r="BK914" t="str">
            <v/>
          </cell>
          <cell r="BL914" t="str">
            <v/>
          </cell>
          <cell r="BM914" t="str">
            <v/>
          </cell>
          <cell r="BN914" t="str">
            <v/>
          </cell>
          <cell r="BO914" t="str">
            <v/>
          </cell>
          <cell r="BP914" t="str">
            <v/>
          </cell>
          <cell r="BQ914" t="str">
            <v/>
          </cell>
          <cell r="BR914" t="str">
            <v/>
          </cell>
          <cell r="BS914" t="str">
            <v/>
          </cell>
          <cell r="BT914" t="str">
            <v>นางสาวคำแดง วงษ์จี๋</v>
          </cell>
          <cell r="BU914">
            <v>883263011064</v>
          </cell>
          <cell r="BV914"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4" t="str">
            <v>จำเลยที่ 1
จำเลยที่ 2
คู่สมรสจำเลยที่ 2
จำเลยที่ 3
คู่สมรสจำเลยที่ 3</v>
          </cell>
          <cell r="BX914" t="str">
            <v xml:space="preserve">3-5018-00042-12-4
1-5099-00658--98-5
1-5299-00210-65-8
3-5018-00043-30-9
3-6501-01351-41-0
</v>
          </cell>
          <cell r="BY91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4" t="str">
            <v>ใม่พบ</v>
          </cell>
          <cell r="CB914">
            <v>5</v>
          </cell>
        </row>
        <row r="915">
          <cell r="B915">
            <v>2387</v>
          </cell>
          <cell r="C915">
            <v>910</v>
          </cell>
          <cell r="D915">
            <v>19</v>
          </cell>
          <cell r="E915">
            <v>12</v>
          </cell>
          <cell r="F915">
            <v>2566</v>
          </cell>
          <cell r="G915">
            <v>800039070183</v>
          </cell>
          <cell r="H915" t="str">
            <v>นางสาว</v>
          </cell>
          <cell r="I915" t="str">
            <v>นิพาพร</v>
          </cell>
          <cell r="J915" t="str">
            <v>ใจเป็ง</v>
          </cell>
          <cell r="K915">
            <v>3501700225707</v>
          </cell>
          <cell r="L915" t="str">
            <v>ดอยเต่า</v>
          </cell>
          <cell r="M915" t="str">
            <v>เชียงใหม่ 3</v>
          </cell>
          <cell r="N915">
            <v>8</v>
          </cell>
          <cell r="O915" t="str">
            <v>สินเชื่อองค์กรชุมชน</v>
          </cell>
          <cell r="P915" t="str">
            <v>1.บุคคลค้ำประกัน</v>
          </cell>
          <cell r="S915" t="str">
            <v>จังหวัดฮอด</v>
          </cell>
          <cell r="T915" t="str">
            <v>ผบ.353</v>
          </cell>
          <cell r="U915">
            <v>2561</v>
          </cell>
          <cell r="V915" t="str">
            <v>ผบ.444</v>
          </cell>
          <cell r="W915">
            <v>2561</v>
          </cell>
          <cell r="X915">
            <v>2</v>
          </cell>
          <cell r="Y915">
            <v>7</v>
          </cell>
          <cell r="Z915">
            <v>2561</v>
          </cell>
          <cell r="BC915">
            <v>1200</v>
          </cell>
          <cell r="BD915">
            <v>9</v>
          </cell>
          <cell r="BE915">
            <v>8</v>
          </cell>
          <cell r="BF915">
            <v>2567</v>
          </cell>
          <cell r="BG915">
            <v>0</v>
          </cell>
          <cell r="BH915" t="str">
            <v>-</v>
          </cell>
          <cell r="BI915" t="str">
            <v>-</v>
          </cell>
          <cell r="BJ915" t="str">
            <v>-</v>
          </cell>
          <cell r="BK915">
            <v>0</v>
          </cell>
          <cell r="BL915">
            <v>1150</v>
          </cell>
          <cell r="BM915">
            <v>0</v>
          </cell>
          <cell r="BN915" t="str">
            <v/>
          </cell>
          <cell r="BO915" t="str">
            <v/>
          </cell>
          <cell r="BP915" t="str">
            <v/>
          </cell>
          <cell r="BQ915" t="str">
            <v>-</v>
          </cell>
          <cell r="BR915" t="str">
            <v>-</v>
          </cell>
          <cell r="BS915" t="str">
            <v>-</v>
          </cell>
          <cell r="BT915" t="str">
            <v>นางสาวนิพาพร ใจเป็ง</v>
          </cell>
          <cell r="BU915">
            <v>823761010008</v>
          </cell>
          <cell r="BV915" t="str">
            <v xml:space="preserve">1.นางนิภาพร  ใจเป็ง
2.นายสวัสดิ์  ใจเป็ง
3.นางแสงเทียน  วีแลน
4.นายศรีลา  ต๊ะเหมย
</v>
          </cell>
          <cell r="BW915" t="str">
            <v xml:space="preserve">จำเลยที่ 1
คู่สมรสจำเลยที่ 1
จำเลยที่2
จำเลยที่ 3
</v>
          </cell>
          <cell r="BX915" t="str">
            <v xml:space="preserve">3-5017-00225-70-7
3-5017-00217-39-9
3-5017-00182-26-9
3-5017-00221-70-1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2388</v>
          </cell>
          <cell r="C916">
            <v>911</v>
          </cell>
          <cell r="D916">
            <v>19</v>
          </cell>
          <cell r="E916">
            <v>12</v>
          </cell>
          <cell r="F916">
            <v>2566</v>
          </cell>
          <cell r="G916">
            <v>800044383308</v>
          </cell>
          <cell r="H916" t="str">
            <v>นาง</v>
          </cell>
          <cell r="I916" t="str">
            <v>วรรณา</v>
          </cell>
          <cell r="J916" t="str">
            <v>กิจรัตนี</v>
          </cell>
          <cell r="K916">
            <v>3141200419476</v>
          </cell>
          <cell r="L916" t="str">
            <v>ดอยเต่า</v>
          </cell>
          <cell r="M916" t="str">
            <v>เชียงใหม่ 3</v>
          </cell>
          <cell r="N916">
            <v>8</v>
          </cell>
          <cell r="O916" t="str">
            <v>พัฒนาองค์กรชุมชน</v>
          </cell>
          <cell r="P916" t="str">
            <v>1.บุคคลค้ำประกัน</v>
          </cell>
          <cell r="Q916">
            <v>186506.71</v>
          </cell>
          <cell r="R916">
            <v>46146.080000000002</v>
          </cell>
          <cell r="S916" t="str">
            <v>จังหวัดฮอด</v>
          </cell>
          <cell r="T916" t="str">
            <v>ผบ.354</v>
          </cell>
          <cell r="U916">
            <v>2561</v>
          </cell>
          <cell r="V916" t="str">
            <v>ผบ.517</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860</v>
          </cell>
          <cell r="BM916">
            <v>0</v>
          </cell>
          <cell r="BN916" t="str">
            <v/>
          </cell>
          <cell r="BO916" t="str">
            <v/>
          </cell>
          <cell r="BP916" t="str">
            <v/>
          </cell>
          <cell r="BQ916" t="str">
            <v>-</v>
          </cell>
          <cell r="BR916" t="str">
            <v>-</v>
          </cell>
          <cell r="BS916" t="str">
            <v>-</v>
          </cell>
          <cell r="BT916" t="str">
            <v>นางวรรณา กิจรัตนี</v>
          </cell>
          <cell r="BU916">
            <v>823761010033</v>
          </cell>
          <cell r="BV916" t="str">
            <v xml:space="preserve">1.นางวรรณา  กิจรัตนี
2.นายวรวุฒิ  ตาแสน
3.นายไพทูลย์  แปงเจอร์
4.นางจันทร  แปงเจอร์
</v>
          </cell>
          <cell r="BW916" t="str">
            <v xml:space="preserve">จำเลยที่ 1
จำเลยที่ 2
จำเลยที่ 3
คู่สมรสจำเลยที่ 3
</v>
          </cell>
          <cell r="BX916" t="str">
            <v xml:space="preserve">3-1412-00419-47-6
3-5017-00184-71-7
3-5017-00185-20-9
3-34-03-00186-48-9
</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2389</v>
          </cell>
          <cell r="C917">
            <v>912</v>
          </cell>
          <cell r="D917">
            <v>19</v>
          </cell>
          <cell r="E917">
            <v>12</v>
          </cell>
          <cell r="F917">
            <v>2566</v>
          </cell>
          <cell r="G917">
            <v>800047767283</v>
          </cell>
          <cell r="H917" t="str">
            <v>นางสาว</v>
          </cell>
          <cell r="I917" t="str">
            <v>รำไพ</v>
          </cell>
          <cell r="J917" t="str">
            <v>โพธิสัตย์</v>
          </cell>
          <cell r="K917">
            <v>3501700079000</v>
          </cell>
          <cell r="L917" t="str">
            <v>ดอยเต่า</v>
          </cell>
          <cell r="M917" t="str">
            <v>เชียงใหม่ 3</v>
          </cell>
          <cell r="N917">
            <v>8</v>
          </cell>
          <cell r="O917" t="str">
            <v>ธนาคารประชาชน</v>
          </cell>
          <cell r="P917" t="str">
            <v>1.บุคคลค้ำประกัน</v>
          </cell>
          <cell r="Q917">
            <v>47204.78</v>
          </cell>
          <cell r="R917">
            <v>10793.42</v>
          </cell>
          <cell r="S917" t="str">
            <v>จังหวัดฮอด</v>
          </cell>
          <cell r="T917" t="str">
            <v>ผบ352</v>
          </cell>
          <cell r="U917">
            <v>2561</v>
          </cell>
          <cell r="V917" t="str">
            <v>ผบ.516</v>
          </cell>
          <cell r="W917">
            <v>2561</v>
          </cell>
          <cell r="AA917">
            <v>2</v>
          </cell>
          <cell r="AB917">
            <v>8</v>
          </cell>
          <cell r="AC917">
            <v>2561</v>
          </cell>
          <cell r="BC917">
            <v>1200</v>
          </cell>
          <cell r="BD917">
            <v>9</v>
          </cell>
          <cell r="BE917">
            <v>8</v>
          </cell>
          <cell r="BF917">
            <v>2567</v>
          </cell>
          <cell r="BG917">
            <v>0</v>
          </cell>
          <cell r="BH917" t="str">
            <v>-</v>
          </cell>
          <cell r="BI917" t="str">
            <v>-</v>
          </cell>
          <cell r="BJ917" t="str">
            <v>-</v>
          </cell>
          <cell r="BK917">
            <v>0</v>
          </cell>
          <cell r="BL917">
            <v>880</v>
          </cell>
          <cell r="BM917">
            <v>0</v>
          </cell>
          <cell r="BN917" t="str">
            <v/>
          </cell>
          <cell r="BO917" t="str">
            <v/>
          </cell>
          <cell r="BP917" t="str">
            <v/>
          </cell>
          <cell r="BQ917" t="str">
            <v>-</v>
          </cell>
          <cell r="BR917" t="str">
            <v>-</v>
          </cell>
          <cell r="BS917" t="str">
            <v>-</v>
          </cell>
          <cell r="BT917" t="str">
            <v>นางสาวรำไพ โพธิสัตย์</v>
          </cell>
          <cell r="BU917">
            <v>823761010009</v>
          </cell>
          <cell r="BV917" t="str">
            <v>1.นางสาวรำไพ  โพธิสัตย์
2.นางสาวทัศนีย์  โพธิสัตย์
3.นางประภาพน  ปวนปินตา
4.นายธนิต  ปวนปินตา</v>
          </cell>
          <cell r="BW917" t="str">
            <v xml:space="preserve">จำเลยที่ 1
จำเลยที่ 2
จำเลยที่ 3
คู่สมรสจำเลยที่ 3
</v>
          </cell>
          <cell r="BX917" t="str">
            <v>3-5017-00079-00-0
3-5017-00079-01-8
3-5017-00077-64-3
3-5017-00072-02-1</v>
          </cell>
          <cell r="BY9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7" t="str">
            <v>ไม่พบทรัพย์</v>
          </cell>
          <cell r="CA917" t="str">
            <v>พบ</v>
          </cell>
        </row>
        <row r="918">
          <cell r="B918">
            <v>2390</v>
          </cell>
          <cell r="C918">
            <v>913</v>
          </cell>
          <cell r="D918">
            <v>19</v>
          </cell>
          <cell r="E918">
            <v>12</v>
          </cell>
          <cell r="F918">
            <v>2566</v>
          </cell>
          <cell r="G918">
            <v>800071086105</v>
          </cell>
          <cell r="H918" t="str">
            <v>นาง</v>
          </cell>
          <cell r="I918" t="str">
            <v>วรรณา</v>
          </cell>
          <cell r="J918" t="str">
            <v>ปัญญา</v>
          </cell>
          <cell r="K918">
            <v>3500200469690</v>
          </cell>
          <cell r="L918" t="str">
            <v>จอมทอง</v>
          </cell>
          <cell r="M918" t="str">
            <v>เชียงใหม่ 3</v>
          </cell>
          <cell r="N918">
            <v>8</v>
          </cell>
          <cell r="O918" t="str">
            <v>ธนาคารประชาชน</v>
          </cell>
          <cell r="P918" t="str">
            <v>4.ไม่มีหลักประกัน</v>
          </cell>
          <cell r="Q918">
            <v>39972.47</v>
          </cell>
          <cell r="R918">
            <v>7857.82</v>
          </cell>
          <cell r="S918" t="str">
            <v>จังหวัดฮอด</v>
          </cell>
          <cell r="T918" t="str">
            <v>ผบ.1157</v>
          </cell>
          <cell r="U918">
            <v>2562</v>
          </cell>
          <cell r="V918" t="str">
            <v>ผบ.1118</v>
          </cell>
          <cell r="W918">
            <v>2562</v>
          </cell>
          <cell r="AA918">
            <v>18</v>
          </cell>
          <cell r="AB918">
            <v>11</v>
          </cell>
          <cell r="AC918">
            <v>2562</v>
          </cell>
          <cell r="BC918">
            <v>600</v>
          </cell>
          <cell r="BD918">
            <v>17</v>
          </cell>
          <cell r="BE918">
            <v>1</v>
          </cell>
          <cell r="BF918">
            <v>2568</v>
          </cell>
          <cell r="BG918">
            <v>0</v>
          </cell>
          <cell r="BH918" t="str">
            <v>-</v>
          </cell>
          <cell r="BI918" t="str">
            <v>-</v>
          </cell>
          <cell r="BJ918" t="str">
            <v>-</v>
          </cell>
          <cell r="BK918">
            <v>0</v>
          </cell>
          <cell r="BL918">
            <v>420</v>
          </cell>
          <cell r="BM918">
            <v>0</v>
          </cell>
          <cell r="BN918" t="str">
            <v/>
          </cell>
          <cell r="BO918" t="str">
            <v/>
          </cell>
          <cell r="BP918" t="str">
            <v/>
          </cell>
          <cell r="BQ918" t="str">
            <v>-</v>
          </cell>
          <cell r="BR918" t="str">
            <v>-</v>
          </cell>
          <cell r="BS918" t="str">
            <v>-</v>
          </cell>
          <cell r="BT918" t="str">
            <v>นางวรรณา ปัญญา</v>
          </cell>
          <cell r="BU918">
            <v>883262011839</v>
          </cell>
          <cell r="BV918" t="str">
            <v>1.นางวรรณา ปัญญา
2.นายวิบูลย์ ปัญญา</v>
          </cell>
          <cell r="BW918" t="str">
            <v>จำเลยที่ 1
คู่สมรสจำเลยที่ 1</v>
          </cell>
          <cell r="BX918" t="str">
            <v>3-5002-00469-69-0
3-5012-00713-37-1</v>
          </cell>
          <cell r="BY918" t="str">
            <v>-ไม่พบว่ามีกรรมสิทธิ์ในที่ดิน อ.จอมทอง จ.เชียงใหม่
-ไม่พบว่ามีกรรมสิทธิ์ในที่ดิน อ.จอมทอง จ.เชียงใหม่</v>
          </cell>
          <cell r="BZ918" t="str">
            <v>ไม่พบ</v>
          </cell>
          <cell r="CB918">
            <v>2</v>
          </cell>
        </row>
        <row r="919">
          <cell r="B919">
            <v>2391</v>
          </cell>
          <cell r="C919">
            <v>914</v>
          </cell>
          <cell r="D919">
            <v>19</v>
          </cell>
          <cell r="E919">
            <v>12</v>
          </cell>
          <cell r="F919">
            <v>2566</v>
          </cell>
          <cell r="G919">
            <v>800047456085</v>
          </cell>
          <cell r="H919" t="str">
            <v>นาย</v>
          </cell>
          <cell r="I919" t="str">
            <v>บุญทอง</v>
          </cell>
          <cell r="J919" t="str">
            <v>มงคลเจริญชื่น</v>
          </cell>
          <cell r="K919">
            <v>3500300426925</v>
          </cell>
          <cell r="L919" t="str">
            <v>จอมทอง</v>
          </cell>
          <cell r="M919" t="str">
            <v>เชียงใหม่ 3</v>
          </cell>
          <cell r="N919">
            <v>8</v>
          </cell>
          <cell r="O919" t="str">
            <v>ธนาคารประชาชน</v>
          </cell>
          <cell r="P919" t="str">
            <v>1.บุคคลค้ำประกัน</v>
          </cell>
          <cell r="Q919">
            <v>43735.72</v>
          </cell>
          <cell r="R919">
            <v>10997.29</v>
          </cell>
          <cell r="S919" t="str">
            <v>จังหวัดฮอด</v>
          </cell>
          <cell r="T919" t="str">
            <v>ผบ.1160</v>
          </cell>
          <cell r="U919">
            <v>2562</v>
          </cell>
          <cell r="V919" t="str">
            <v>ผบ.1306</v>
          </cell>
          <cell r="W919">
            <v>2562</v>
          </cell>
          <cell r="X919">
            <v>2</v>
          </cell>
          <cell r="Y919">
            <v>12</v>
          </cell>
          <cell r="Z919">
            <v>2562</v>
          </cell>
          <cell r="BB919" t="str">
            <v>สืบทรัพย์ 22/1/67//ลงผลสืบทรัพย์ 26/3/67//</v>
          </cell>
          <cell r="BC919">
            <v>1800</v>
          </cell>
          <cell r="BD919">
            <v>1</v>
          </cell>
          <cell r="BE919">
            <v>7</v>
          </cell>
          <cell r="BF919">
            <v>2567</v>
          </cell>
          <cell r="BG919">
            <v>0</v>
          </cell>
          <cell r="BH919" t="str">
            <v>-</v>
          </cell>
          <cell r="BI919" t="str">
            <v>-</v>
          </cell>
          <cell r="BJ919" t="str">
            <v>-</v>
          </cell>
          <cell r="BK919">
            <v>0</v>
          </cell>
          <cell r="BL919">
            <v>1520</v>
          </cell>
          <cell r="BM919">
            <v>0</v>
          </cell>
          <cell r="BN919">
            <v>12</v>
          </cell>
          <cell r="BO919">
            <v>9</v>
          </cell>
          <cell r="BP919">
            <v>2567</v>
          </cell>
          <cell r="BQ919" t="str">
            <v>-</v>
          </cell>
          <cell r="BR919" t="str">
            <v>-</v>
          </cell>
          <cell r="BS919" t="str">
            <v>-</v>
          </cell>
          <cell r="BT919" t="str">
            <v>นายบุญทอง มงคลเจริญชื่น</v>
          </cell>
          <cell r="BU919">
            <v>883262011840</v>
          </cell>
          <cell r="BV919"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9" t="str">
            <v>จำเลยที่ 1
คู่สมรสจำเลยที่ 1
จำเลยที่ 2
คู่สมรสจำเลยที่ 2
จำเลยที่ 3
คู่สมรสจำเลยที่ 3</v>
          </cell>
          <cell r="BX919" t="str">
            <v>3-5003-00426-92-5
5-5002-00021-91-1
3-50009-01049-36-1
3-5002-00298-89-5
3-5002-00504-49-5
3-5805-00124-95-7</v>
          </cell>
          <cell r="BY91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9" t="str">
            <v>ไม่พบ</v>
          </cell>
        </row>
        <row r="920">
          <cell r="B920">
            <v>2392</v>
          </cell>
          <cell r="C920">
            <v>915</v>
          </cell>
          <cell r="D920">
            <v>19</v>
          </cell>
          <cell r="E920">
            <v>12</v>
          </cell>
          <cell r="F920">
            <v>2566</v>
          </cell>
          <cell r="G920">
            <v>800043081150</v>
          </cell>
          <cell r="H920" t="str">
            <v>นาย</v>
          </cell>
          <cell r="I920" t="str">
            <v>บุญเลิศ</v>
          </cell>
          <cell r="J920" t="str">
            <v>เหมยเขียว</v>
          </cell>
          <cell r="K920">
            <v>3501200923111</v>
          </cell>
          <cell r="L920" t="str">
            <v>จอมทอง</v>
          </cell>
          <cell r="M920" t="str">
            <v>เชียงใหม่ 3</v>
          </cell>
          <cell r="N920">
            <v>8</v>
          </cell>
          <cell r="O920" t="str">
            <v>ธนาคารประชาชน</v>
          </cell>
          <cell r="P920" t="str">
            <v>1.บุคคลค้ำประกัน</v>
          </cell>
          <cell r="Q920">
            <v>78073.55</v>
          </cell>
          <cell r="R920">
            <v>9866.7800000000007</v>
          </cell>
          <cell r="S920" t="str">
            <v>แขวงเชียงใหม่</v>
          </cell>
          <cell r="T920" t="str">
            <v>ผบ10376</v>
          </cell>
          <cell r="U920">
            <v>2562</v>
          </cell>
          <cell r="V920" t="str">
            <v>ผบ.11416</v>
          </cell>
          <cell r="W920">
            <v>2562</v>
          </cell>
          <cell r="AA920">
            <v>5</v>
          </cell>
          <cell r="AB920">
            <v>11</v>
          </cell>
          <cell r="AC920">
            <v>2562</v>
          </cell>
          <cell r="BB920" t="str">
            <v>สืบทรัพย์ 25/03/67//ลงผล9/4/67//ลงผลภาพลักษณ์22/4/67</v>
          </cell>
          <cell r="BC920" t="str">
            <v/>
          </cell>
          <cell r="BD920" t="str">
            <v/>
          </cell>
          <cell r="BE920" t="str">
            <v/>
          </cell>
          <cell r="BF920" t="str">
            <v/>
          </cell>
          <cell r="BG920" t="str">
            <v/>
          </cell>
          <cell r="BH920" t="str">
            <v/>
          </cell>
          <cell r="BI920" t="str">
            <v/>
          </cell>
          <cell r="BJ920" t="str">
            <v/>
          </cell>
          <cell r="BK920" t="str">
            <v/>
          </cell>
          <cell r="BL920" t="str">
            <v/>
          </cell>
          <cell r="BM920" t="str">
            <v/>
          </cell>
          <cell r="BN920" t="str">
            <v/>
          </cell>
          <cell r="BO920" t="str">
            <v/>
          </cell>
          <cell r="BP920" t="str">
            <v/>
          </cell>
          <cell r="BQ920" t="str">
            <v/>
          </cell>
          <cell r="BR920" t="str">
            <v/>
          </cell>
          <cell r="BS920" t="str">
            <v/>
          </cell>
          <cell r="BT920" t="str">
            <v>นายบุญเลิศ เหมยเขียว</v>
          </cell>
          <cell r="BU920">
            <v>883262011841</v>
          </cell>
          <cell r="BV920"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20" t="str">
            <v>จำเลยที่ 1
คู่สมรสจำเลยที่ 1
จำเลยที่ 2
คู่สมรสจำเลยที่ 2
จำเลยที่ 3
คู่สมรสจำเลยที่ 3</v>
          </cell>
          <cell r="BX920" t="str">
            <v xml:space="preserve">3-5012-00923-11-1
3-5002-00315-82-0
3-5002-00315-92-7
3-5002-00384-87-2
3-5002-00315-09-9
3-5012-00948-39-4
</v>
          </cell>
          <cell r="BY920"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20" t="str">
            <v xml:space="preserve">พบ
</v>
          </cell>
          <cell r="CB920">
            <v>6</v>
          </cell>
        </row>
        <row r="921">
          <cell r="B921">
            <v>2393</v>
          </cell>
          <cell r="C921">
            <v>916</v>
          </cell>
          <cell r="D921">
            <v>19</v>
          </cell>
          <cell r="E921">
            <v>12</v>
          </cell>
          <cell r="F921">
            <v>2566</v>
          </cell>
          <cell r="G921">
            <v>800047424570</v>
          </cell>
          <cell r="H921" t="str">
            <v>นางสาว</v>
          </cell>
          <cell r="I921" t="str">
            <v>ภรณ์ทิพย์</v>
          </cell>
          <cell r="J921" t="str">
            <v>พัลวัลย์</v>
          </cell>
          <cell r="K921">
            <v>1500200128284</v>
          </cell>
          <cell r="L921" t="str">
            <v>จอมทอง</v>
          </cell>
          <cell r="M921" t="str">
            <v>เชียงใหม่ 3</v>
          </cell>
          <cell r="N921">
            <v>8</v>
          </cell>
          <cell r="O921" t="str">
            <v>ธนาคารประชาชน</v>
          </cell>
          <cell r="P921" t="str">
            <v>1.บุคคลค้ำประกัน</v>
          </cell>
          <cell r="Q921">
            <v>53895.29</v>
          </cell>
          <cell r="R921">
            <v>12126.77</v>
          </cell>
          <cell r="S921" t="str">
            <v>จังหวัดฮอด</v>
          </cell>
          <cell r="T921" t="str">
            <v>ผบE259</v>
          </cell>
          <cell r="U921">
            <v>2563</v>
          </cell>
          <cell r="V921" t="str">
            <v>ผบE127</v>
          </cell>
          <cell r="W921">
            <v>2563</v>
          </cell>
          <cell r="AA921">
            <v>13</v>
          </cell>
          <cell r="AB921">
            <v>8</v>
          </cell>
          <cell r="AC921">
            <v>2563</v>
          </cell>
          <cell r="BB921" t="str">
            <v>สืบทรัพย์22/1/67//บันทึกผลสืบทรัพย์26/3/2567</v>
          </cell>
          <cell r="BC921">
            <v>1200</v>
          </cell>
          <cell r="BD921">
            <v>5</v>
          </cell>
          <cell r="BE921">
            <v>7</v>
          </cell>
          <cell r="BF921">
            <v>2567</v>
          </cell>
          <cell r="BG921">
            <v>0</v>
          </cell>
          <cell r="BH921" t="str">
            <v>-</v>
          </cell>
          <cell r="BI921" t="str">
            <v>-</v>
          </cell>
          <cell r="BJ921" t="str">
            <v>-</v>
          </cell>
          <cell r="BK921">
            <v>0</v>
          </cell>
          <cell r="BL921">
            <v>1035</v>
          </cell>
          <cell r="BM921">
            <v>0</v>
          </cell>
          <cell r="BN921">
            <v>14</v>
          </cell>
          <cell r="BO921">
            <v>8</v>
          </cell>
          <cell r="BP921">
            <v>2567</v>
          </cell>
          <cell r="BQ921" t="str">
            <v>-</v>
          </cell>
          <cell r="BR921" t="str">
            <v>-</v>
          </cell>
          <cell r="BS921" t="str">
            <v>-</v>
          </cell>
          <cell r="BT921" t="str">
            <v>นางสาวภรณ์ทิพย์ พัลวัลย์</v>
          </cell>
          <cell r="BU921">
            <v>883263011042</v>
          </cell>
          <cell r="BV921" t="str">
            <v>นางสาวภรทิพย์   พัลวัลย์
นางปัทมาพร  ทิปัญญา
นายวิสุทธิ์  ทิปัญญา
นายณัฐกมล  แสงผ่อง</v>
          </cell>
          <cell r="BW921" t="str">
            <v>จำเลยที่ 1
จำเลยที่ 2
คู่สมรสจำเลยที่ 2
จำเลยที่ 3</v>
          </cell>
          <cell r="BX921" t="str">
            <v>1-5002-00128-28-4
3-5002-00479-36-9
3-5002-00293-61-3
3-2203-00108-78-1</v>
          </cell>
          <cell r="BY921"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1" t="str">
            <v>ไม่พบ</v>
          </cell>
        </row>
        <row r="922">
          <cell r="B922">
            <v>2394</v>
          </cell>
          <cell r="C922">
            <v>917</v>
          </cell>
          <cell r="D922">
            <v>19</v>
          </cell>
          <cell r="E922">
            <v>12</v>
          </cell>
          <cell r="F922">
            <v>2566</v>
          </cell>
          <cell r="G922">
            <v>800075260342</v>
          </cell>
          <cell r="H922" t="str">
            <v>นางสาว</v>
          </cell>
          <cell r="I922" t="str">
            <v>อธิพร</v>
          </cell>
          <cell r="J922" t="str">
            <v>อุปนันต์</v>
          </cell>
          <cell r="K922">
            <v>3500200647121</v>
          </cell>
          <cell r="L922" t="str">
            <v>จอมทอง</v>
          </cell>
          <cell r="M922" t="str">
            <v>เชียงใหม่ 3</v>
          </cell>
          <cell r="N922">
            <v>8</v>
          </cell>
          <cell r="O922" t="str">
            <v>สินเชื่อแก้ไขปัญหาหนี้นอกระบบPSA</v>
          </cell>
          <cell r="P922" t="str">
            <v>1.บุคคลค้ำประกัน</v>
          </cell>
          <cell r="Q922">
            <v>45605.8</v>
          </cell>
          <cell r="R922">
            <v>7980.21</v>
          </cell>
          <cell r="S922" t="str">
            <v>จังหวัดฮอด</v>
          </cell>
          <cell r="T922" t="str">
            <v>ผบ1153</v>
          </cell>
          <cell r="U922">
            <v>2562</v>
          </cell>
          <cell r="V922" t="str">
            <v>ผบ.1119</v>
          </cell>
          <cell r="W922">
            <v>2562</v>
          </cell>
          <cell r="AA922">
            <v>18</v>
          </cell>
          <cell r="AB922">
            <v>11</v>
          </cell>
          <cell r="AC922">
            <v>2562</v>
          </cell>
          <cell r="BB922" t="str">
            <v>สืบทรัพย์ 25/03/67//ลงผล9/4/67//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นางสาวอธิพร อุปนันต์</v>
          </cell>
          <cell r="BU922">
            <v>883262011843</v>
          </cell>
          <cell r="BV922"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2" t="str">
            <v>จำเลยที่ 1
คู่สมรสจำเลยที่ 1
จำเลยที่ 2
คู่สมรสจำเลยที่ 2
จำเลยที่ 3
คู่สมรสจำเลยที่ 3</v>
          </cell>
          <cell r="BX922" t="str">
            <v xml:space="preserve">3-5002-00647-12-1
1-5106-00004-29-9
1-5002-00010-73-9
1-5002-001886-52-7
3-5002-00645-90-1
3-5002-0650-95-5
</v>
          </cell>
          <cell r="BY922"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2" t="str">
            <v xml:space="preserve">พบ
</v>
          </cell>
          <cell r="CB922">
            <v>6</v>
          </cell>
        </row>
        <row r="923">
          <cell r="B923">
            <v>2395</v>
          </cell>
          <cell r="C923">
            <v>918</v>
          </cell>
          <cell r="D923">
            <v>19</v>
          </cell>
          <cell r="E923">
            <v>12</v>
          </cell>
          <cell r="F923">
            <v>2566</v>
          </cell>
          <cell r="G923">
            <v>800080214813</v>
          </cell>
          <cell r="H923" t="str">
            <v>นางสาว</v>
          </cell>
          <cell r="I923" t="str">
            <v>วราภรณ์</v>
          </cell>
          <cell r="J923" t="str">
            <v>ซิระเซ็น</v>
          </cell>
          <cell r="K923">
            <v>1500200020904</v>
          </cell>
          <cell r="L923" t="str">
            <v>จอมทอง</v>
          </cell>
          <cell r="M923" t="str">
            <v>เชียงใหม่ 3</v>
          </cell>
          <cell r="N923">
            <v>8</v>
          </cell>
          <cell r="O923" t="str">
            <v>ธนาคารประชาชน</v>
          </cell>
          <cell r="P923" t="str">
            <v>1.บุคคลค้ำประกัน</v>
          </cell>
          <cell r="Q923">
            <v>66960.5</v>
          </cell>
          <cell r="R923">
            <v>12012.29</v>
          </cell>
          <cell r="S923" t="str">
            <v>จังหวัดฮอด</v>
          </cell>
          <cell r="T923" t="str">
            <v>ผบ1140</v>
          </cell>
          <cell r="U923">
            <v>2562</v>
          </cell>
          <cell r="V923" t="str">
            <v>ผบ.1125</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นางสาววราภรณ์ ซิระเซ็น</v>
          </cell>
          <cell r="BU923">
            <v>883262011845</v>
          </cell>
          <cell r="BV923"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3" t="str">
            <v>จำเลยที่ 1
คู่สมรสจำเลยที่ 1 
จำเลยที่ 2
คู่สมรสจำเลยที่ 2
จำเลยที่ 3
คู่สมรสจำเลยที่ 3</v>
          </cell>
          <cell r="BX923" t="str">
            <v xml:space="preserve">1-5002-00020-90-4
1-5002-00102-52-8
1-5016-00115-46-6
3-5016-00124-53-6
1-5002-00060-36-1
1-5099-00202-55-8
</v>
          </cell>
          <cell r="BY9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3" t="str">
            <v xml:space="preserve">พบ
</v>
          </cell>
          <cell r="CB923">
            <v>6</v>
          </cell>
        </row>
        <row r="924">
          <cell r="B924">
            <v>2396</v>
          </cell>
          <cell r="C924">
            <v>919</v>
          </cell>
          <cell r="D924">
            <v>19</v>
          </cell>
          <cell r="E924">
            <v>12</v>
          </cell>
          <cell r="F924">
            <v>2566</v>
          </cell>
          <cell r="G924">
            <v>800058886352</v>
          </cell>
          <cell r="H924" t="str">
            <v>นางสาว</v>
          </cell>
          <cell r="I924" t="str">
            <v>จิราพร</v>
          </cell>
          <cell r="J924" t="str">
            <v>เกษมสุข</v>
          </cell>
          <cell r="K924">
            <v>2500200021089</v>
          </cell>
          <cell r="L924" t="str">
            <v>จอมทอง</v>
          </cell>
          <cell r="M924" t="str">
            <v>เชียงใหม่ 3</v>
          </cell>
          <cell r="N924">
            <v>8</v>
          </cell>
          <cell r="O924" t="str">
            <v>พัฒนาองค์กรชุมชน (รายบุคคล)</v>
          </cell>
          <cell r="P924" t="str">
            <v>1.บุคคลค้ำประกัน</v>
          </cell>
          <cell r="Q924">
            <v>81392.91</v>
          </cell>
          <cell r="R924">
            <v>19048.150000000001</v>
          </cell>
          <cell r="S924" t="str">
            <v>จังหวัดฮอด</v>
          </cell>
          <cell r="T924" t="str">
            <v>ผบ.1137</v>
          </cell>
          <cell r="U924">
            <v>2562</v>
          </cell>
          <cell r="V924" t="str">
            <v>ผบ.1127</v>
          </cell>
          <cell r="W924">
            <v>2562</v>
          </cell>
          <cell r="AA924">
            <v>18</v>
          </cell>
          <cell r="AB924">
            <v>11</v>
          </cell>
          <cell r="AC924">
            <v>2562</v>
          </cell>
          <cell r="BB924" t="str">
            <v>สืบทรัพย์ 25/03/67//ลงผล3/4/67//</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นางสาวจิราพร เกษมสุข</v>
          </cell>
          <cell r="BU924">
            <v>883262011790</v>
          </cell>
          <cell r="BV924" t="str">
            <v>1.นางสาวจิราพร เกษมสุข
2.นางยุพิน อัญชลีไพบูลย์
3.นางวรณ์ หลวงคณะ
4.นายนพ หลวงคณะ
5.นางสาวศรีพัน อินต๊ะวงศ์</v>
          </cell>
          <cell r="BW924" t="str">
            <v xml:space="preserve">จำเลยที่ 1
จำเลยที่ 2 
จำเลยที่ 3
คู่สมรสจำเลยที่ 3
จำเลยที่ 4
</v>
          </cell>
          <cell r="BX924" t="str">
            <v>2-5002-00021-08-9
3-5002-00637-46-1
3-5009-00805-33-1
3-5009-00805-32-3
5-5002-90009-52-5</v>
          </cell>
          <cell r="BY92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4" t="str">
            <v>พบ</v>
          </cell>
          <cell r="CB924">
            <v>5</v>
          </cell>
        </row>
        <row r="925">
          <cell r="B925">
            <v>2397</v>
          </cell>
          <cell r="C925">
            <v>920</v>
          </cell>
          <cell r="D925">
            <v>19</v>
          </cell>
          <cell r="E925">
            <v>12</v>
          </cell>
          <cell r="F925">
            <v>2566</v>
          </cell>
          <cell r="G925">
            <v>800077882614</v>
          </cell>
          <cell r="H925" t="str">
            <v>นาย</v>
          </cell>
          <cell r="I925" t="str">
            <v>เอนก</v>
          </cell>
          <cell r="J925" t="str">
            <v>สีทองบูรณ์</v>
          </cell>
          <cell r="K925">
            <v>1501200004187</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29165.79</v>
          </cell>
          <cell r="R925">
            <v>5373.1</v>
          </cell>
          <cell r="S925" t="str">
            <v>แขวงเชียงใหม่</v>
          </cell>
          <cell r="T925" t="str">
            <v>ผบ10379</v>
          </cell>
          <cell r="U925">
            <v>2562</v>
          </cell>
          <cell r="V925" t="str">
            <v>ผบ.11323</v>
          </cell>
          <cell r="W925">
            <v>2562</v>
          </cell>
          <cell r="AA925">
            <v>4</v>
          </cell>
          <cell r="AB925">
            <v>11</v>
          </cell>
          <cell r="AC925">
            <v>2562</v>
          </cell>
          <cell r="BC925">
            <v>900</v>
          </cell>
          <cell r="BD925">
            <v>17</v>
          </cell>
          <cell r="BE925">
            <v>1</v>
          </cell>
          <cell r="BF925">
            <v>2568</v>
          </cell>
          <cell r="BG925">
            <v>0</v>
          </cell>
          <cell r="BH925" t="str">
            <v>-</v>
          </cell>
          <cell r="BI925" t="str">
            <v>-</v>
          </cell>
          <cell r="BJ925" t="str">
            <v>-</v>
          </cell>
          <cell r="BK925">
            <v>0</v>
          </cell>
          <cell r="BL925">
            <v>630</v>
          </cell>
          <cell r="BM925">
            <v>0</v>
          </cell>
          <cell r="BN925" t="str">
            <v/>
          </cell>
          <cell r="BO925" t="str">
            <v/>
          </cell>
          <cell r="BP925" t="str">
            <v/>
          </cell>
          <cell r="BQ925" t="str">
            <v>-</v>
          </cell>
          <cell r="BR925" t="str">
            <v>-</v>
          </cell>
          <cell r="BS925" t="str">
            <v>-</v>
          </cell>
          <cell r="BT925" t="str">
            <v>นายเอนก สีทองบูรณ์</v>
          </cell>
          <cell r="BU925">
            <v>883262011788</v>
          </cell>
          <cell r="BV925" t="str">
            <v>1.นายเอนก ศีทองบูรณ์
2.นางภริกา พงศ์เมฆินทร์
3. นางเกษม พงศ์เมฆินทร์</v>
          </cell>
          <cell r="BW925" t="str">
            <v>จำเลยที่ 1
จำเลยที่ 2
คู่สมรสจำเลยที่ 2</v>
          </cell>
          <cell r="BX925" t="str">
            <v xml:space="preserve">1-5012-00004-18-7
3-5002-00819-83-6
3-5002--00339-11-7
</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5" t="str">
            <v>ไม่พบ</v>
          </cell>
          <cell r="CB925">
            <v>3</v>
          </cell>
        </row>
        <row r="926">
          <cell r="B926">
            <v>2398</v>
          </cell>
          <cell r="C926">
            <v>921</v>
          </cell>
          <cell r="D926">
            <v>19</v>
          </cell>
          <cell r="E926">
            <v>12</v>
          </cell>
          <cell r="F926">
            <v>2566</v>
          </cell>
          <cell r="G926">
            <v>800077096702</v>
          </cell>
          <cell r="H926" t="str">
            <v>นางสาว</v>
          </cell>
          <cell r="I926" t="str">
            <v>สุพัตรา</v>
          </cell>
          <cell r="J926" t="str">
            <v>สุพรรณ์</v>
          </cell>
          <cell r="K926">
            <v>3500200017616</v>
          </cell>
          <cell r="L926" t="str">
            <v>จอมทอง</v>
          </cell>
          <cell r="M926" t="str">
            <v>เชียงใหม่ 3</v>
          </cell>
          <cell r="N926">
            <v>8</v>
          </cell>
          <cell r="O926" t="str">
            <v>สินเชื่อแก้ไขปัญหาหนี้นอกระบบPAS</v>
          </cell>
          <cell r="P926" t="str">
            <v>1.บุคคลค้ำประกัน</v>
          </cell>
          <cell r="Q926">
            <v>28322.92</v>
          </cell>
          <cell r="R926">
            <v>5592.14</v>
          </cell>
          <cell r="S926" t="str">
            <v>จังหวัดฮอด</v>
          </cell>
          <cell r="T926" t="str">
            <v>ผบ1177</v>
          </cell>
          <cell r="U926">
            <v>2562</v>
          </cell>
          <cell r="V926" t="str">
            <v>ผบ.1311</v>
          </cell>
          <cell r="W926">
            <v>2562</v>
          </cell>
          <cell r="X926">
            <v>2</v>
          </cell>
          <cell r="Y926">
            <v>12</v>
          </cell>
          <cell r="Z926">
            <v>2562</v>
          </cell>
          <cell r="BB926" t="str">
            <v>สืบทรัพย์ 25/03/67//ลงผล6/4/67//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นางสาวสุพัตรา สุพรรณ์</v>
          </cell>
          <cell r="BU926">
            <v>883262011848</v>
          </cell>
          <cell r="BV926" t="str">
            <v>1. นางสาวสุพัตรา สุพรรณ์
2.นางกันยา สิทธิสอน
3.นายฤทธ์ สิทธิสอน
4.นางมณีรัตน์ ยานะโส</v>
          </cell>
          <cell r="BW926" t="str">
            <v>จำเลยที่ 1
จำเลยที่ 2
คู่สมรสจำเลยที่ 2
จำเลยที่ 3</v>
          </cell>
          <cell r="BX926" t="str">
            <v>3-5002-00017-61-6
3-50103-00413-46-7
3-5002-00017-78-1
3-5002-00021-52-4</v>
          </cell>
          <cell r="BY9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6" t="str">
            <v>พบ</v>
          </cell>
          <cell r="CB926">
            <v>4</v>
          </cell>
        </row>
        <row r="927">
          <cell r="B927">
            <v>2399</v>
          </cell>
          <cell r="C927">
            <v>922</v>
          </cell>
          <cell r="D927">
            <v>19</v>
          </cell>
          <cell r="E927">
            <v>12</v>
          </cell>
          <cell r="F927">
            <v>2566</v>
          </cell>
          <cell r="G927">
            <v>340744005</v>
          </cell>
          <cell r="I927" t="str">
            <v>บ้านใหม่สามัคคี</v>
          </cell>
          <cell r="L927" t="str">
            <v>จอมทอง</v>
          </cell>
          <cell r="M927" t="str">
            <v>เชียงใหม่ 3</v>
          </cell>
          <cell r="N927">
            <v>8</v>
          </cell>
          <cell r="O927" t="str">
            <v>พัฒนาบนบท</v>
          </cell>
          <cell r="P927" t="str">
            <v>1.บุคคลค้ำประกัน</v>
          </cell>
          <cell r="Q927">
            <v>172593</v>
          </cell>
          <cell r="R927">
            <v>159987</v>
          </cell>
          <cell r="S927" t="str">
            <v>จังหวัดฮอด</v>
          </cell>
          <cell r="T927" t="str">
            <v>ผบ62</v>
          </cell>
          <cell r="U927">
            <v>2561</v>
          </cell>
          <cell r="V927" t="str">
            <v>ผบ306</v>
          </cell>
          <cell r="W927">
            <v>2561</v>
          </cell>
          <cell r="AA927">
            <v>15</v>
          </cell>
          <cell r="AB927">
            <v>5</v>
          </cell>
          <cell r="AC927">
            <v>2561</v>
          </cell>
          <cell r="BB927" t="str">
            <v>สืบทรัพย์ 26/04/67//ลงผล 10/5/67//รายงานผล20/5/67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 xml:space="preserve">บ้านใหม่สามัคคี </v>
          </cell>
          <cell r="BU927">
            <v>0</v>
          </cell>
          <cell r="BV927"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7"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7" t="str">
            <v>3-5002-00650-62-9
3-5002-00650-48-3
3-5002-00644-69-6
3-5002-00549-16-2
3-5002-00650-57-2
3-5002-00918-51-6
3-6607-00094-51-1
3-5002-00654-24-1
3-5002-00651-47-1
3-5299-00157-13-3
3-5002-00647-49-1
3-5002-00643-44-4
1-5016-00008-46-5</v>
          </cell>
          <cell r="BY927"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7" t="str">
            <v>พบ</v>
          </cell>
          <cell r="CB927">
            <v>14</v>
          </cell>
        </row>
        <row r="928">
          <cell r="B928">
            <v>2400</v>
          </cell>
          <cell r="C928">
            <v>923</v>
          </cell>
          <cell r="D928">
            <v>19</v>
          </cell>
          <cell r="E928">
            <v>12</v>
          </cell>
          <cell r="F928">
            <v>2566</v>
          </cell>
          <cell r="G928">
            <v>800090366959</v>
          </cell>
          <cell r="H928" t="str">
            <v>นางสาว</v>
          </cell>
          <cell r="I928" t="str">
            <v>ภิรัญญา</v>
          </cell>
          <cell r="J928" t="str">
            <v>แสงผึ้ง</v>
          </cell>
          <cell r="K928">
            <v>1500200173409</v>
          </cell>
          <cell r="L928" t="str">
            <v>จอมทอง</v>
          </cell>
          <cell r="M928" t="str">
            <v>เชียงใหม่ 3</v>
          </cell>
          <cell r="N928">
            <v>8</v>
          </cell>
          <cell r="O928" t="str">
            <v>สินเชื่อแก้ไขปัญหาหนี้นอกระบบPAS</v>
          </cell>
          <cell r="P928" t="str">
            <v>1.บุคคลค้ำประกัน</v>
          </cell>
          <cell r="Q928">
            <v>44781.120000000003</v>
          </cell>
          <cell r="R928">
            <v>7273.91</v>
          </cell>
          <cell r="S928" t="str">
            <v>แขวงเชียงใหม่</v>
          </cell>
          <cell r="T928" t="str">
            <v>ผบ3142</v>
          </cell>
          <cell r="U928">
            <v>2563</v>
          </cell>
          <cell r="V928" t="str">
            <v>ผบ.345</v>
          </cell>
          <cell r="W928">
            <v>2564</v>
          </cell>
          <cell r="X928">
            <v>1</v>
          </cell>
          <cell r="Y928">
            <v>6</v>
          </cell>
          <cell r="Z928">
            <v>2564</v>
          </cell>
          <cell r="BB928" t="str">
            <v>สืบทรัพย์ 22/03/67//ลงผล3/4/67//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นางสาวภิรัญญา แสงผึ้ง</v>
          </cell>
          <cell r="BU928">
            <v>883263011147</v>
          </cell>
          <cell r="BV928" t="str">
            <v>1.นางสาว กชนิดา แสงผึ่ง 
2.นางอำพร อินต๊ะยศ
3.นายเอกชัย อินต๊ะยศ 
4.นางจีรภา อุ่นนันกาศ
5.นาย นิเวช อุ่นนันกาศ</v>
          </cell>
          <cell r="BW928" t="str">
            <v>จำเลยที่ 1
จำเลยที่ 2
คู่สมรสจำเลยที่ 2
จำเลยที่ 3
คู่สมรสจำเลยที่ 3</v>
          </cell>
          <cell r="BX928" t="str">
            <v>1-5002-00173-40-9
3-5212-00390-25-3
3-5002-00930-33-8
5-5002-0002-09-7
5-5103-00152-37-5</v>
          </cell>
          <cell r="BY928"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8" t="str">
            <v>ไม่พบ
ไม่พบ
พบ
ไม่พบ
ไม่พบ</v>
          </cell>
          <cell r="CB928">
            <v>5</v>
          </cell>
        </row>
        <row r="929">
          <cell r="B929">
            <v>2401</v>
          </cell>
          <cell r="C929">
            <v>924</v>
          </cell>
          <cell r="D929">
            <v>19</v>
          </cell>
          <cell r="E929">
            <v>12</v>
          </cell>
          <cell r="F929">
            <v>2566</v>
          </cell>
          <cell r="G929">
            <v>800035365280</v>
          </cell>
          <cell r="H929" t="str">
            <v>นางสาว</v>
          </cell>
          <cell r="I929" t="str">
            <v>พัตรพิมล</v>
          </cell>
          <cell r="J929" t="str">
            <v>ตานะเป็ง</v>
          </cell>
          <cell r="K929">
            <v>3580400118858</v>
          </cell>
          <cell r="L929" t="str">
            <v>จอมทอง</v>
          </cell>
          <cell r="M929" t="str">
            <v>เชียงใหม่ 3</v>
          </cell>
          <cell r="N929">
            <v>8</v>
          </cell>
          <cell r="O929" t="str">
            <v>พัฒนาองค์กรชุมชน</v>
          </cell>
          <cell r="P929" t="str">
            <v>1.บุคคลค้ำประกัน</v>
          </cell>
          <cell r="Q929">
            <v>31044.240000000002</v>
          </cell>
          <cell r="R929">
            <v>542.96</v>
          </cell>
          <cell r="S929" t="str">
            <v>จังหวัดฮอด</v>
          </cell>
          <cell r="T929" t="str">
            <v>ผบE263</v>
          </cell>
          <cell r="U929">
            <v>2563</v>
          </cell>
          <cell r="V929" t="str">
            <v>ผบE129</v>
          </cell>
          <cell r="W929">
            <v>2563</v>
          </cell>
          <cell r="X929">
            <v>13</v>
          </cell>
          <cell r="Y929">
            <v>8</v>
          </cell>
          <cell r="Z929">
            <v>2563</v>
          </cell>
          <cell r="BB929" t="str">
            <v>สืบทรัพย์ 25/03/67//ลงผล6/4/67//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นางสาวพัตรพิมล ตานะเป็ง</v>
          </cell>
          <cell r="BU929">
            <v>883263011129</v>
          </cell>
          <cell r="BV929" t="str">
            <v>1. นางสาวพัตรพิมล ตานะเป็ง
2.นายประเสริฐ ตานะเป็ง
3.นางจินดา ปริยะ
4.นางผ่องศรี วงศ์อ่อน
5.นายมานพ วงศ์อ่อน</v>
          </cell>
          <cell r="BW929" t="str">
            <v>จำเลยที่ 1
คู่สมรสจำเลยที่ 1 
จำเลยที่ 2
จำเลยที่ 3
คู่สมรสจำเลยที่ 3</v>
          </cell>
          <cell r="BX929" t="str">
            <v xml:space="preserve">3-5804-00118-85-8
3-5002-00849-78-6
3-5002-00491-92-0
3-5002-00489-14-3
3-5002-00489-13-5
</v>
          </cell>
          <cell r="BY929"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9" t="str">
            <v>พบ</v>
          </cell>
          <cell r="CB929">
            <v>5</v>
          </cell>
        </row>
        <row r="930">
          <cell r="B930">
            <v>2402</v>
          </cell>
          <cell r="C930">
            <v>925</v>
          </cell>
          <cell r="D930">
            <v>19</v>
          </cell>
          <cell r="E930">
            <v>12</v>
          </cell>
          <cell r="F930">
            <v>2566</v>
          </cell>
          <cell r="G930">
            <v>800059506983</v>
          </cell>
          <cell r="H930" t="str">
            <v>นางสาว</v>
          </cell>
          <cell r="I930" t="str">
            <v>บัณฑิตา</v>
          </cell>
          <cell r="J930" t="str">
            <v>ไทยใหม่</v>
          </cell>
          <cell r="K930">
            <v>3500200066927</v>
          </cell>
          <cell r="L930" t="str">
            <v>จอมทอง</v>
          </cell>
          <cell r="M930" t="str">
            <v>เชียงใหม่ 3</v>
          </cell>
          <cell r="N930">
            <v>8</v>
          </cell>
          <cell r="O930" t="str">
            <v>พัฒนาองค์กรชุมชน</v>
          </cell>
          <cell r="P930" t="str">
            <v>1.บุคคลค้ำประกัน</v>
          </cell>
          <cell r="Q930">
            <v>32314.87</v>
          </cell>
          <cell r="R930">
            <v>9106.91</v>
          </cell>
          <cell r="S930" t="str">
            <v>จังหวัดฮอด</v>
          </cell>
          <cell r="T930" t="str">
            <v>ผบE157</v>
          </cell>
          <cell r="U930">
            <v>2564</v>
          </cell>
          <cell r="V930" t="str">
            <v>ผบE231</v>
          </cell>
          <cell r="W930">
            <v>2564</v>
          </cell>
          <cell r="AA930">
            <v>29</v>
          </cell>
          <cell r="AB930">
            <v>6</v>
          </cell>
          <cell r="AC930">
            <v>2564</v>
          </cell>
          <cell r="BB930" t="str">
            <v>สืบทรัพย์ 25/03/67//ลงผล6/4/67//ลงผลคัดภาพลักษณ์22/4/2567//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นางสาวบัณฑิตา ไทยใหม่</v>
          </cell>
          <cell r="BU930">
            <v>883263011131</v>
          </cell>
          <cell r="BV930" t="str">
            <v>1. นางสาวบัณฑิตา ไทบใหม่
2.นายศุภชัย ไทยใหม่
3. นางอรุณี ไทยใหม่
4.นางก๋องคำ ชะนะแสน</v>
          </cell>
          <cell r="BW930" t="str">
            <v>จำเลยที่ 1
จำเลยที่ 2
คู่สมรสจำเลยที่ 2
จำเลยที่ 3</v>
          </cell>
          <cell r="BX930" t="str">
            <v xml:space="preserve">3-5002-00066-92-7
3-502200066-91-9
3-5002-00938-97-5
3-5002-00063-87-1
</v>
          </cell>
          <cell r="BY930"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30" t="str">
            <v>พบ</v>
          </cell>
          <cell r="CB930">
            <v>4</v>
          </cell>
        </row>
        <row r="931">
          <cell r="B931">
            <v>2403</v>
          </cell>
          <cell r="C931">
            <v>926</v>
          </cell>
          <cell r="D931">
            <v>19</v>
          </cell>
          <cell r="E931">
            <v>12</v>
          </cell>
          <cell r="F931">
            <v>2566</v>
          </cell>
          <cell r="G931">
            <v>800061227297</v>
          </cell>
          <cell r="H931" t="str">
            <v>นาง</v>
          </cell>
          <cell r="I931" t="str">
            <v>จิตตพิมพ์</v>
          </cell>
          <cell r="J931" t="str">
            <v>ศรีคำนวล</v>
          </cell>
          <cell r="K931">
            <v>3520100014925</v>
          </cell>
          <cell r="L931" t="str">
            <v>จอมทอง</v>
          </cell>
          <cell r="M931" t="str">
            <v>เชียงใหม่ 3</v>
          </cell>
          <cell r="N931">
            <v>8</v>
          </cell>
          <cell r="O931" t="str">
            <v>พัฒนาองค์กรชุมชน</v>
          </cell>
          <cell r="P931" t="str">
            <v>1.บุคคลค้ำประกัน</v>
          </cell>
          <cell r="Q931">
            <v>83267.81</v>
          </cell>
          <cell r="R931">
            <v>25718.48</v>
          </cell>
          <cell r="S931" t="str">
            <v>จังหวัดฮอด</v>
          </cell>
          <cell r="T931" t="str">
            <v>ผบE262</v>
          </cell>
          <cell r="U931">
            <v>2563</v>
          </cell>
          <cell r="V931" t="str">
            <v>ผบE100</v>
          </cell>
          <cell r="W931">
            <v>2563</v>
          </cell>
          <cell r="X931">
            <v>6</v>
          </cell>
          <cell r="Y931">
            <v>8</v>
          </cell>
          <cell r="Z931">
            <v>2563</v>
          </cell>
          <cell r="BB931" t="str">
            <v>สืบทรัพย์ 25/03/67//ลงผล9/4/67//</v>
          </cell>
          <cell r="BC931">
            <v>900</v>
          </cell>
          <cell r="BD931">
            <v>26</v>
          </cell>
          <cell r="BE931">
            <v>3</v>
          </cell>
          <cell r="BF931">
            <v>2568</v>
          </cell>
          <cell r="BG931">
            <v>0</v>
          </cell>
          <cell r="BH931" t="str">
            <v>-</v>
          </cell>
          <cell r="BI931" t="str">
            <v>-</v>
          </cell>
          <cell r="BJ931" t="str">
            <v>-</v>
          </cell>
          <cell r="BK931">
            <v>0</v>
          </cell>
          <cell r="BL931">
            <v>1325</v>
          </cell>
          <cell r="BM931">
            <v>0</v>
          </cell>
          <cell r="BN931" t="str">
            <v/>
          </cell>
          <cell r="BO931" t="str">
            <v/>
          </cell>
          <cell r="BP931" t="str">
            <v/>
          </cell>
          <cell r="BQ931" t="str">
            <v>-</v>
          </cell>
          <cell r="BR931" t="str">
            <v>-</v>
          </cell>
          <cell r="BS931" t="str">
            <v>-</v>
          </cell>
          <cell r="BT931" t="str">
            <v>นางจิตตพิมพ์ ศรีคำนวล</v>
          </cell>
          <cell r="BU931">
            <v>883263011037</v>
          </cell>
          <cell r="BV931" t="str">
            <v>1. นางจิตตพิมพ์ ศรีคำนวล
2.นายปัญญา สุวัน
3. นางพิชราภรณ์ อินตา</v>
          </cell>
          <cell r="BW931" t="str">
            <v>จำเลยที่ 1
จำเลยที่ 2
จำเลยที่ 3</v>
          </cell>
          <cell r="BX931" t="str">
            <v xml:space="preserve">3-5201-00014-92-5
5-5007-00004-81-1
3-5002-00702-51-3
</v>
          </cell>
          <cell r="BY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1" t="str">
            <v>พบ</v>
          </cell>
          <cell r="CB931">
            <v>3</v>
          </cell>
          <cell r="CD931" t="str">
            <v>1. นางจิตตพิมพ์ ศรีคำนวล
2.นายปัญญา สุวัน
3. นางพิชราภรณ์ อินตา</v>
          </cell>
          <cell r="CE931" t="str">
            <v>จำเลยที่ 1
จำเลยที่ 2
จำเลยที่ 3</v>
          </cell>
          <cell r="CF931" t="str">
            <v xml:space="preserve">3-5201-00014-92-5
5-5007-00004-81-1
3-5002-00702-51-3
</v>
          </cell>
          <cell r="CG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1" t="str">
            <v>พบ</v>
          </cell>
          <cell r="CJ931">
            <v>3</v>
          </cell>
        </row>
        <row r="932">
          <cell r="B932">
            <v>2404</v>
          </cell>
          <cell r="C932">
            <v>927</v>
          </cell>
          <cell r="D932">
            <v>19</v>
          </cell>
          <cell r="E932">
            <v>12</v>
          </cell>
          <cell r="F932">
            <v>2566</v>
          </cell>
          <cell r="G932">
            <v>800073059449</v>
          </cell>
          <cell r="H932" t="str">
            <v>นาย</v>
          </cell>
          <cell r="I932" t="str">
            <v>ประสงค์</v>
          </cell>
          <cell r="J932" t="str">
            <v>บูรณะ</v>
          </cell>
          <cell r="K932">
            <v>3500200540114</v>
          </cell>
          <cell r="L932" t="str">
            <v>จอมทอง</v>
          </cell>
          <cell r="M932" t="str">
            <v>เชียงใหม่ 3</v>
          </cell>
          <cell r="N932">
            <v>8</v>
          </cell>
          <cell r="O932" t="str">
            <v>ธนาคารประชาชน</v>
          </cell>
          <cell r="P932" t="str">
            <v>1.บุคคลค้ำประกัน</v>
          </cell>
          <cell r="Q932">
            <v>71127.88</v>
          </cell>
          <cell r="R932">
            <v>23847.62</v>
          </cell>
          <cell r="S932" t="str">
            <v>จังหวัดฮอด</v>
          </cell>
          <cell r="T932" t="str">
            <v>ผบE177</v>
          </cell>
          <cell r="U932">
            <v>2566</v>
          </cell>
          <cell r="V932" t="str">
            <v>ผบE489</v>
          </cell>
          <cell r="W932">
            <v>2566</v>
          </cell>
          <cell r="X932">
            <v>16</v>
          </cell>
          <cell r="Y932">
            <v>5</v>
          </cell>
          <cell r="Z932">
            <v>2566</v>
          </cell>
          <cell r="BC932">
            <v>1800</v>
          </cell>
          <cell r="BD932">
            <v>1</v>
          </cell>
          <cell r="BE932">
            <v>7</v>
          </cell>
          <cell r="BF932">
            <v>2567</v>
          </cell>
          <cell r="BG932">
            <v>0</v>
          </cell>
          <cell r="BH932" t="str">
            <v>-</v>
          </cell>
          <cell r="BI932" t="str">
            <v>-</v>
          </cell>
          <cell r="BJ932" t="str">
            <v>-</v>
          </cell>
          <cell r="BK932">
            <v>0</v>
          </cell>
          <cell r="BL932">
            <v>1200</v>
          </cell>
          <cell r="BM932">
            <v>0</v>
          </cell>
          <cell r="BN932">
            <v>12</v>
          </cell>
          <cell r="BO932">
            <v>9</v>
          </cell>
          <cell r="BP932">
            <v>2567</v>
          </cell>
          <cell r="BQ932" t="str">
            <v>-</v>
          </cell>
          <cell r="BR932" t="str">
            <v>-</v>
          </cell>
          <cell r="BS932" t="str">
            <v>-</v>
          </cell>
          <cell r="BT932" t="str">
            <v>นายประสงค์ บูรณะ</v>
          </cell>
          <cell r="BU932">
            <v>888165010604</v>
          </cell>
          <cell r="BV932" t="str">
            <v>นายประสงค์  บูรณะ  
นายทองสาย  บูรณะ
นายดำรง  แดนไกวัลฉัตร
นางน้อย  ใจฟูโน
นายเอกวัลย์  โยมนา
นางอำพร  โยมนา</v>
          </cell>
          <cell r="BW932" t="str">
            <v>จำเลยที่ 1
คู่สมรสจำเลยที่ 1
จำเลยที่ 2
คู่สมรสจำเลยที่ 2
จำเลยที่ 3
คู่สมรสจำเลยที่ 3</v>
          </cell>
          <cell r="BX932" t="str">
            <v>3-5002-00540-11-4
3-5002-00537-06-7
2-5003-00026-48-1
3-5002-00535-70-6
3-5002-00538-51-9
3-6599-00200-87-9</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row>
        <row r="933">
          <cell r="B933">
            <v>2405</v>
          </cell>
          <cell r="C933">
            <v>928</v>
          </cell>
          <cell r="D933">
            <v>19</v>
          </cell>
          <cell r="E933">
            <v>12</v>
          </cell>
          <cell r="F933">
            <v>2566</v>
          </cell>
          <cell r="G933">
            <v>800091638190</v>
          </cell>
          <cell r="H933" t="str">
            <v>นางสาว</v>
          </cell>
          <cell r="I933" t="str">
            <v>ณัฐธิดา</v>
          </cell>
          <cell r="J933" t="str">
            <v>วรษายะ</v>
          </cell>
          <cell r="K933">
            <v>1500200156741</v>
          </cell>
          <cell r="L933" t="str">
            <v>จอมทอง</v>
          </cell>
          <cell r="M933" t="str">
            <v>เชียงใหม่ 3</v>
          </cell>
          <cell r="N933">
            <v>8</v>
          </cell>
          <cell r="O933" t="str">
            <v>ธนาคารประชาชน</v>
          </cell>
          <cell r="P933" t="str">
            <v>1.บุคคลค้ำประกัน</v>
          </cell>
          <cell r="Q933">
            <v>43055</v>
          </cell>
          <cell r="R933">
            <v>8846.25</v>
          </cell>
          <cell r="S933" t="str">
            <v>แขวงเชียงใหม่</v>
          </cell>
          <cell r="T933" t="str">
            <v>ผบ.7143</v>
          </cell>
          <cell r="U933">
            <v>2563</v>
          </cell>
          <cell r="V933" t="str">
            <v>ผบ.359</v>
          </cell>
          <cell r="W933">
            <v>2564</v>
          </cell>
          <cell r="AA933">
            <v>1</v>
          </cell>
          <cell r="AB933">
            <v>6</v>
          </cell>
          <cell r="AC933">
            <v>2564</v>
          </cell>
          <cell r="BB933" t="str">
            <v>สืบทรัพย์ 25/04/67//ลงผล 10/5/67//</v>
          </cell>
          <cell r="BC933">
            <v>1200</v>
          </cell>
          <cell r="BD933">
            <v>17</v>
          </cell>
          <cell r="BE933">
            <v>1</v>
          </cell>
          <cell r="BF933">
            <v>2568</v>
          </cell>
          <cell r="BG933">
            <v>0</v>
          </cell>
          <cell r="BH933" t="str">
            <v>-</v>
          </cell>
          <cell r="BI933" t="str">
            <v>-</v>
          </cell>
          <cell r="BJ933" t="str">
            <v>-</v>
          </cell>
          <cell r="BK933">
            <v>0</v>
          </cell>
          <cell r="BL933">
            <v>715</v>
          </cell>
          <cell r="BM933">
            <v>0</v>
          </cell>
          <cell r="BN933" t="str">
            <v/>
          </cell>
          <cell r="BO933" t="str">
            <v/>
          </cell>
          <cell r="BP933" t="str">
            <v/>
          </cell>
          <cell r="BQ933" t="str">
            <v>-</v>
          </cell>
          <cell r="BR933" t="str">
            <v>-</v>
          </cell>
          <cell r="BS933" t="str">
            <v>-</v>
          </cell>
          <cell r="BT933" t="str">
            <v>นางสาวณัฐธิดา วรษายะ</v>
          </cell>
          <cell r="BU933">
            <v>883263011141</v>
          </cell>
          <cell r="BV933" t="str">
            <v>1.นางสาวณัฐธิดา วงษายะ
2.นางชลิตดา ปาริชาติ
3.นายเกษม วงษายะ
4.นางสาวสุทธิพร แปงมูล</v>
          </cell>
          <cell r="BW933" t="str">
            <v>จำเลยที่ 1
จำเลยที่ 2
คู่สมรสจำเลยที่ 2
จำเลยที่ 3</v>
          </cell>
          <cell r="BX933" t="str">
            <v xml:space="preserve">1-5002-00156-74-1
3-5002-00801-68-6
3-5002-00775-82-1
1-5601-00303-58-1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2406</v>
          </cell>
          <cell r="C934">
            <v>929</v>
          </cell>
          <cell r="D934">
            <v>19</v>
          </cell>
          <cell r="E934">
            <v>12</v>
          </cell>
          <cell r="F934">
            <v>2566</v>
          </cell>
          <cell r="G934">
            <v>800061226950</v>
          </cell>
          <cell r="H934" t="str">
            <v>นางสาว</v>
          </cell>
          <cell r="I934" t="str">
            <v>มาลี</v>
          </cell>
          <cell r="J934" t="str">
            <v>เตชะตา</v>
          </cell>
          <cell r="K934">
            <v>3500200668218</v>
          </cell>
          <cell r="L934" t="str">
            <v>จอมทอง</v>
          </cell>
          <cell r="M934" t="str">
            <v>เชียงใหม่ 3</v>
          </cell>
          <cell r="N934">
            <v>8</v>
          </cell>
          <cell r="O934" t="str">
            <v>พัฒนาองค์กรชุมชน</v>
          </cell>
          <cell r="P934" t="str">
            <v>1.บุคคลค้ำประกัน</v>
          </cell>
          <cell r="Q934">
            <v>35123.120000000003</v>
          </cell>
          <cell r="R934">
            <v>7484.37</v>
          </cell>
          <cell r="S934" t="str">
            <v>จังหวัดฮอด</v>
          </cell>
          <cell r="T934" t="str">
            <v>ผบE243</v>
          </cell>
          <cell r="U934">
            <v>2563</v>
          </cell>
          <cell r="V934" t="str">
            <v>ผบE121</v>
          </cell>
          <cell r="W934">
            <v>2563</v>
          </cell>
          <cell r="AA934">
            <v>13</v>
          </cell>
          <cell r="AB934">
            <v>8</v>
          </cell>
          <cell r="AC934">
            <v>2563</v>
          </cell>
          <cell r="BB934" t="str">
            <v>สืบทรัพย์ 25/03/67//ลงผล 23/5/67//รายงานผล24/5/67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นางสาวมาลี เตชะตา</v>
          </cell>
          <cell r="BU934">
            <v>883263011130</v>
          </cell>
          <cell r="BV934" t="str">
            <v>1.นางสาวมาลี เตชะตา
2.นายปฏิภาน อารีวงศ์
3.นางปราณี อารีวงศ์หรือระวังเมือง
4.นางสาวปรานอม ใจเฮียง</v>
          </cell>
          <cell r="BW934" t="str">
            <v>จำเลยที่ 1
จำเลยที่ 2
คู่สมรสจำเลยที่ 2
จำเลยที่ 3</v>
          </cell>
          <cell r="BX934" t="str">
            <v xml:space="preserve">3-5002-00671-54-5
3-5002-00474-31-6
3-5002-00010-56-5
3-5002-00668-21-8
</v>
          </cell>
          <cell r="BY93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4" t="str">
            <v>ไม่พบ</v>
          </cell>
          <cell r="CB934">
            <v>4</v>
          </cell>
        </row>
        <row r="935">
          <cell r="B935">
            <v>2407</v>
          </cell>
          <cell r="C935">
            <v>930</v>
          </cell>
          <cell r="D935">
            <v>19</v>
          </cell>
          <cell r="E935">
            <v>12</v>
          </cell>
          <cell r="F935">
            <v>2566</v>
          </cell>
          <cell r="G935">
            <v>800088539864</v>
          </cell>
          <cell r="H935" t="str">
            <v>นาง</v>
          </cell>
          <cell r="I935" t="str">
            <v>สมศรี</v>
          </cell>
          <cell r="J935" t="str">
            <v>จันตะพรม</v>
          </cell>
          <cell r="K935">
            <v>3500200379208</v>
          </cell>
          <cell r="L935" t="str">
            <v>จอมทอง</v>
          </cell>
          <cell r="M935" t="str">
            <v>เชียงใหม่ 3</v>
          </cell>
          <cell r="N935">
            <v>8</v>
          </cell>
          <cell r="O935" t="str">
            <v>พัฒนาผู้มีบัตรสวัสดิการแห่งรัฐ (PSA)</v>
          </cell>
          <cell r="P935" t="str">
            <v>1.บุคคลค้ำประกัน</v>
          </cell>
          <cell r="Q935">
            <v>37799.46</v>
          </cell>
          <cell r="R935">
            <v>3034.5</v>
          </cell>
          <cell r="S935" t="str">
            <v>แขวงเชียงใหม่</v>
          </cell>
          <cell r="T935" t="str">
            <v>ผบE1028</v>
          </cell>
          <cell r="U935">
            <v>2563</v>
          </cell>
          <cell r="V935" t="str">
            <v>ผบE1332</v>
          </cell>
          <cell r="W935">
            <v>2563</v>
          </cell>
          <cell r="AA935">
            <v>29</v>
          </cell>
          <cell r="AB935">
            <v>9</v>
          </cell>
          <cell r="AC935">
            <v>2563</v>
          </cell>
          <cell r="BB935" t="str">
            <v>สืบทรัพย์ 25/04/67//ลงผล 10/5/67//</v>
          </cell>
          <cell r="BC935">
            <v>1500</v>
          </cell>
          <cell r="BD935">
            <v>17</v>
          </cell>
          <cell r="BE935">
            <v>1</v>
          </cell>
          <cell r="BF935">
            <v>2568</v>
          </cell>
          <cell r="BG935">
            <v>0</v>
          </cell>
          <cell r="BH935" t="str">
            <v>-</v>
          </cell>
          <cell r="BI935" t="str">
            <v>-</v>
          </cell>
          <cell r="BJ935" t="str">
            <v>-</v>
          </cell>
          <cell r="BK935">
            <v>0</v>
          </cell>
          <cell r="BL935">
            <v>2295</v>
          </cell>
          <cell r="BM935">
            <v>0</v>
          </cell>
          <cell r="BN935" t="str">
            <v/>
          </cell>
          <cell r="BO935" t="str">
            <v/>
          </cell>
          <cell r="BP935" t="str">
            <v/>
          </cell>
          <cell r="BQ935" t="str">
            <v>-</v>
          </cell>
          <cell r="BR935" t="str">
            <v>-</v>
          </cell>
          <cell r="BS935" t="str">
            <v>-</v>
          </cell>
          <cell r="BT935" t="str">
            <v>นางสมศรี จันตะพรม</v>
          </cell>
          <cell r="BU935">
            <v>883263011139</v>
          </cell>
          <cell r="BV935" t="str">
            <v>1.นางสมศรี จันต๊ะพรม
2.นายสนุทร อุ่นเรือน 
3. นายหรือจ.ส.ต เกียรติ รูปดี 
4.นางจิราภรณ์ เดชรักษา
5.นางสาววันเพ็ญ จันต๊ะพรม</v>
          </cell>
          <cell r="BW935" t="str">
            <v>จำเลยที่ 1
คู่สมรสจำเลยที่ 1
จำเลยที่ 2
คู่สมรสจำเลยที่ 2
จำเลยที่ 3</v>
          </cell>
          <cell r="BX935" t="str">
            <v xml:space="preserve">3-5002-00379-20-8
3-5012-00861-07-8
3-5206-00114-11-2
3-3613-00064-44-9
3-5002-00379-21-6
</v>
          </cell>
          <cell r="BY93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5" t="str">
            <v>ใม่พบ</v>
          </cell>
          <cell r="CB935">
            <v>5</v>
          </cell>
        </row>
        <row r="936">
          <cell r="B936">
            <v>2408</v>
          </cell>
          <cell r="C936">
            <v>931</v>
          </cell>
          <cell r="D936">
            <v>19</v>
          </cell>
          <cell r="E936">
            <v>12</v>
          </cell>
          <cell r="F936">
            <v>2566</v>
          </cell>
          <cell r="G936">
            <v>800027092553</v>
          </cell>
          <cell r="H936" t="str">
            <v>นาง</v>
          </cell>
          <cell r="I936" t="str">
            <v>ฉัตรวลัยหรือหยดวลัย</v>
          </cell>
          <cell r="J936" t="str">
            <v>ปิยพรชัยตระกูลหรือยศถามี</v>
          </cell>
          <cell r="K936">
            <v>3501200398726</v>
          </cell>
          <cell r="L936" t="str">
            <v>จอมทอง</v>
          </cell>
          <cell r="M936" t="str">
            <v>เชียงใหม่ 3</v>
          </cell>
          <cell r="N936">
            <v>8</v>
          </cell>
          <cell r="O936" t="str">
            <v>สินชื่อสวัสดิ์การ</v>
          </cell>
          <cell r="P936" t="str">
            <v>1.บุคคลค้ำประกัน</v>
          </cell>
          <cell r="Q936">
            <v>53969.33</v>
          </cell>
          <cell r="R936">
            <v>5493.3</v>
          </cell>
          <cell r="S936" t="str">
            <v>จังหวัดฮอด</v>
          </cell>
          <cell r="T936" t="str">
            <v>ผบE350</v>
          </cell>
          <cell r="U936">
            <v>2563</v>
          </cell>
          <cell r="V936" t="str">
            <v>ผบE190</v>
          </cell>
          <cell r="W936">
            <v>2563</v>
          </cell>
          <cell r="AA936">
            <v>20</v>
          </cell>
          <cell r="AB936">
            <v>8</v>
          </cell>
          <cell r="AC936">
            <v>2563</v>
          </cell>
          <cell r="BB936" t="str">
            <v>สืบทรัพย์ 26/04/67//ลงผล10/5/67//รายงานผล20/5/67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นางฉัตรวลัยหรือหยดวลัย ปิยพรชัยตระกูลหรือยศถามี</v>
          </cell>
          <cell r="BU936">
            <v>883263011271</v>
          </cell>
          <cell r="BV936" t="str">
            <v>1.นางหยดวลัยหรือฉัตรวลัย ยศถามี
2.นายกรีธา ยศถามี
3.นายศุภวัชร สมบูรณ์พฤกษ์</v>
          </cell>
          <cell r="BW936" t="str">
            <v>จำเลยที่ 1
คู่สมรสจำเลยที่ 1
จำเลยที่ 2</v>
          </cell>
          <cell r="BX936" t="str">
            <v>3-5012-00398-72-6
3-5002-00003-52-6
3-5002-00944-96-7</v>
          </cell>
          <cell r="BY936"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6" t="str">
            <v>พบ</v>
          </cell>
          <cell r="CB936">
            <v>3</v>
          </cell>
        </row>
        <row r="937">
          <cell r="B937">
            <v>2409</v>
          </cell>
          <cell r="C937">
            <v>932</v>
          </cell>
          <cell r="D937">
            <v>19</v>
          </cell>
          <cell r="E937">
            <v>12</v>
          </cell>
          <cell r="F937">
            <v>2566</v>
          </cell>
          <cell r="G937">
            <v>800090821680</v>
          </cell>
          <cell r="H937" t="str">
            <v>นาง</v>
          </cell>
          <cell r="I937" t="str">
            <v>ต้อย</v>
          </cell>
          <cell r="J937" t="str">
            <v>กันทะมาลี</v>
          </cell>
          <cell r="K937">
            <v>3500200575511</v>
          </cell>
          <cell r="L937" t="str">
            <v>จอมทอง</v>
          </cell>
          <cell r="M937" t="str">
            <v>เชียงใหม่ 3</v>
          </cell>
          <cell r="N937">
            <v>8</v>
          </cell>
          <cell r="O937" t="str">
            <v>สินเชื่อแก้ไขปัญหาหนี้นอกระบบPAS</v>
          </cell>
          <cell r="P937" t="str">
            <v>1.บุคคลค้ำประกัน</v>
          </cell>
          <cell r="Q937">
            <v>44162</v>
          </cell>
          <cell r="R937">
            <v>4323.74</v>
          </cell>
          <cell r="S937" t="str">
            <v>จังหวัดฮอด</v>
          </cell>
          <cell r="T937" t="str">
            <v>ผบE349</v>
          </cell>
          <cell r="U937">
            <v>2563</v>
          </cell>
          <cell r="V937" t="str">
            <v>ผบE189</v>
          </cell>
          <cell r="W937">
            <v>2563</v>
          </cell>
          <cell r="AA937">
            <v>20</v>
          </cell>
          <cell r="AB937">
            <v>8</v>
          </cell>
          <cell r="AC937">
            <v>2563</v>
          </cell>
          <cell r="BB937" t="str">
            <v>สืบทรัพย์ 26/04/67//ลงผล 10/5/67//รายงานผล20/5/67</v>
          </cell>
          <cell r="BC937">
            <v>1800</v>
          </cell>
          <cell r="BD937">
            <v>17</v>
          </cell>
          <cell r="BE937">
            <v>1</v>
          </cell>
          <cell r="BF937">
            <v>2568</v>
          </cell>
          <cell r="BG937">
            <v>0</v>
          </cell>
          <cell r="BH937" t="str">
            <v>-</v>
          </cell>
          <cell r="BI937" t="str">
            <v>-</v>
          </cell>
          <cell r="BJ937" t="str">
            <v>-</v>
          </cell>
          <cell r="BK937">
            <v>0</v>
          </cell>
          <cell r="BL937">
            <v>2050</v>
          </cell>
          <cell r="BM937">
            <v>0</v>
          </cell>
          <cell r="BN937" t="str">
            <v/>
          </cell>
          <cell r="BO937" t="str">
            <v/>
          </cell>
          <cell r="BP937" t="str">
            <v/>
          </cell>
          <cell r="BQ937" t="str">
            <v>-</v>
          </cell>
          <cell r="BR937" t="str">
            <v>-</v>
          </cell>
          <cell r="BS937" t="str">
            <v>-</v>
          </cell>
          <cell r="BT937" t="str">
            <v>นางต้อย กันทะมาลี</v>
          </cell>
          <cell r="BU937">
            <v>883263011272</v>
          </cell>
          <cell r="BV937"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7" t="str">
            <v>จำเลยที่ 1
คู่สมรสจำเลยที่ 1
จำเลยที่ 2
คู่สมรสจำเลยที่ 2
จำเลยที่ 3
คู่สมรสจำเลยที่ 3</v>
          </cell>
          <cell r="BX937" t="str">
            <v xml:space="preserve">3-5002-00575-51-1
3-5002-00660-29-2
3-5002-00580-11-6
3-5002-00585-66-5
3-5002-00585-66-5
3-5002-00649-80-9
</v>
          </cell>
          <cell r="BY93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7" t="str">
            <v>พบ</v>
          </cell>
          <cell r="CB937">
            <v>6</v>
          </cell>
        </row>
        <row r="938">
          <cell r="B938">
            <v>2410</v>
          </cell>
          <cell r="C938">
            <v>933</v>
          </cell>
          <cell r="D938">
            <v>19</v>
          </cell>
          <cell r="E938">
            <v>12</v>
          </cell>
          <cell r="F938">
            <v>2566</v>
          </cell>
          <cell r="G938">
            <v>800061457332</v>
          </cell>
          <cell r="H938" t="str">
            <v>นาย</v>
          </cell>
          <cell r="I938" t="str">
            <v>ธนากฤต</v>
          </cell>
          <cell r="J938" t="str">
            <v>แสนใจบาล</v>
          </cell>
          <cell r="K938">
            <v>3500200692984</v>
          </cell>
          <cell r="L938" t="str">
            <v>จอมทอง</v>
          </cell>
          <cell r="M938" t="str">
            <v>เชียงใหม่ 3</v>
          </cell>
          <cell r="N938">
            <v>8</v>
          </cell>
          <cell r="O938" t="str">
            <v>พัฒนาองค์กรชุมชน (รายบุคคล)</v>
          </cell>
          <cell r="P938" t="str">
            <v>1.บุคคลค้ำประกัน</v>
          </cell>
          <cell r="Q938">
            <v>41657.360000000001</v>
          </cell>
          <cell r="R938">
            <v>15391.09</v>
          </cell>
          <cell r="S938" t="str">
            <v>จังหวัดฮอด</v>
          </cell>
          <cell r="T938" t="str">
            <v>ผบE156</v>
          </cell>
          <cell r="U938">
            <v>2564</v>
          </cell>
          <cell r="V938" t="str">
            <v>ผบE103</v>
          </cell>
          <cell r="W938">
            <v>2564</v>
          </cell>
          <cell r="X938">
            <v>8</v>
          </cell>
          <cell r="Y938">
            <v>6</v>
          </cell>
          <cell r="Z938">
            <v>2564</v>
          </cell>
          <cell r="BB938" t="str">
            <v>สืบทรัพย์ 26/04/67//ลงผล 10/5/67//ยกเลิกสืบเนื่องจากชำระหนี้ปิดบัญชี 31/5/2567</v>
          </cell>
          <cell r="BC938">
            <v>1500</v>
          </cell>
          <cell r="BD938">
            <v>9</v>
          </cell>
          <cell r="BE938">
            <v>8</v>
          </cell>
          <cell r="BF938">
            <v>2567</v>
          </cell>
          <cell r="BG938">
            <v>0</v>
          </cell>
          <cell r="BH938" t="str">
            <v>-</v>
          </cell>
          <cell r="BI938" t="str">
            <v>-</v>
          </cell>
          <cell r="BJ938" t="str">
            <v>-</v>
          </cell>
          <cell r="BK938">
            <v>0</v>
          </cell>
          <cell r="BL938">
            <v>1585</v>
          </cell>
          <cell r="BM938">
            <v>0</v>
          </cell>
          <cell r="BN938" t="str">
            <v/>
          </cell>
          <cell r="BO938" t="str">
            <v/>
          </cell>
          <cell r="BP938" t="str">
            <v/>
          </cell>
          <cell r="BQ938" t="str">
            <v>-</v>
          </cell>
          <cell r="BR938" t="str">
            <v>-</v>
          </cell>
          <cell r="BS938" t="str">
            <v>-</v>
          </cell>
          <cell r="BT938" t="str">
            <v>นายธนากฤต แสนใจบาล</v>
          </cell>
          <cell r="BU938">
            <v>883263011656</v>
          </cell>
          <cell r="BV938"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8" t="str">
            <v>จำเลยที่ 1
-
จำเลยที่ 2
คู่สมรสจำเลยที่ 2
จำเลยที่ 3
คู่สมรสจำเลยที่ 3</v>
          </cell>
          <cell r="BX938" t="str">
            <v xml:space="preserve">3-5002-00692-98-4
-
3-5002-00694-93-6
3-5099-01505-21-6
3-5003-00050-97-6
3-5002-00695-22-3
</v>
          </cell>
          <cell r="BY938"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8" t="str">
            <v>พบ</v>
          </cell>
          <cell r="CA938" t="str">
            <v>พบ</v>
          </cell>
          <cell r="CB938">
            <v>6</v>
          </cell>
        </row>
        <row r="939">
          <cell r="B939">
            <v>2411</v>
          </cell>
          <cell r="C939">
            <v>934</v>
          </cell>
          <cell r="D939">
            <v>19</v>
          </cell>
          <cell r="E939">
            <v>12</v>
          </cell>
          <cell r="F939">
            <v>2566</v>
          </cell>
          <cell r="G939">
            <v>800058104087</v>
          </cell>
          <cell r="H939" t="str">
            <v>นาย</v>
          </cell>
          <cell r="I939" t="str">
            <v>เสาร์คำ</v>
          </cell>
          <cell r="J939" t="str">
            <v>ลำยุ</v>
          </cell>
          <cell r="K939">
            <v>3500200137492</v>
          </cell>
          <cell r="L939" t="str">
            <v>จอมทอง</v>
          </cell>
          <cell r="M939" t="str">
            <v>เชียงใหม่ 3</v>
          </cell>
          <cell r="N939">
            <v>8</v>
          </cell>
          <cell r="O939" t="str">
            <v>องค์กรชุมชนรายบุคคล</v>
          </cell>
          <cell r="P939" t="str">
            <v>1.บุคคลค้ำประกัน</v>
          </cell>
          <cell r="Q939">
            <v>77810.38</v>
          </cell>
          <cell r="R939">
            <v>20545.099999999999</v>
          </cell>
          <cell r="S939" t="str">
            <v>จังหวัดฮอด</v>
          </cell>
          <cell r="T939" t="str">
            <v>ผบ534</v>
          </cell>
          <cell r="U939">
            <v>2563</v>
          </cell>
          <cell r="V939" t="str">
            <v>ผบ145</v>
          </cell>
          <cell r="W939">
            <v>2564</v>
          </cell>
          <cell r="X939">
            <v>10</v>
          </cell>
          <cell r="Y939">
            <v>8</v>
          </cell>
          <cell r="Z939">
            <v>2564</v>
          </cell>
          <cell r="BB939" t="str">
            <v>สืบทรัพย์ 26/04/67//ลงผล 10/5/67//รายงานผล20/5/67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นายเสาร์คำ ลำยุ</v>
          </cell>
          <cell r="BU939">
            <v>883263011652</v>
          </cell>
          <cell r="BV939" t="str">
            <v>1.นายเสาร์คำ ลำยู
2.นางดวงนภา ปัญญาโท
3.นายหรือจ.ส.ต สัณฑ์ ชินชัย.
4นางนงลักษณ์ กันภัย
5.นายนุภาพ กันภัย</v>
          </cell>
          <cell r="BW939" t="str">
            <v>จำเลยที่ 1
คู่สมรสจำเลยที่ 1
จำเลยที่ 2
จำเลยที่ 3
คู่สมรสจำเลยที่ 3</v>
          </cell>
          <cell r="BX939" t="str">
            <v xml:space="preserve">3-5002-00137-49-2
3-5002-00105-33-7
4-5014-00002-61-1
3-5705-01329-86-2
3-5003-00261-74-8
</v>
          </cell>
          <cell r="BZ939" t="str">
            <v>พบ</v>
          </cell>
          <cell r="CB939">
            <v>5</v>
          </cell>
        </row>
        <row r="940">
          <cell r="B940">
            <v>2412</v>
          </cell>
          <cell r="C940">
            <v>935</v>
          </cell>
          <cell r="D940">
            <v>19</v>
          </cell>
          <cell r="E940">
            <v>12</v>
          </cell>
          <cell r="F940">
            <v>2566</v>
          </cell>
          <cell r="G940">
            <v>800049510558</v>
          </cell>
          <cell r="H940" t="str">
            <v>นางสาว</v>
          </cell>
          <cell r="I940" t="str">
            <v>อรัญญา</v>
          </cell>
          <cell r="J940" t="str">
            <v>พรรณสุวรรณ์</v>
          </cell>
          <cell r="K940">
            <v>3500200287672</v>
          </cell>
          <cell r="L940" t="str">
            <v>จอมทอง</v>
          </cell>
          <cell r="M940" t="str">
            <v>เชียงใหม่ 3</v>
          </cell>
          <cell r="N940">
            <v>8</v>
          </cell>
          <cell r="O940" t="str">
            <v>ธนาคารประชาชน</v>
          </cell>
          <cell r="P940" t="str">
            <v>1.บุคคลค้ำประกัน</v>
          </cell>
          <cell r="Q940">
            <v>40752.79</v>
          </cell>
          <cell r="R940">
            <v>8566.09</v>
          </cell>
          <cell r="S940" t="str">
            <v>จังหวัดฮอด</v>
          </cell>
          <cell r="T940" t="str">
            <v>ผบ541</v>
          </cell>
          <cell r="U940">
            <v>2563</v>
          </cell>
          <cell r="V940" t="str">
            <v>ผบ14702</v>
          </cell>
          <cell r="W940">
            <v>2564</v>
          </cell>
          <cell r="X940">
            <v>10</v>
          </cell>
          <cell r="Y940">
            <v>8</v>
          </cell>
          <cell r="Z940">
            <v>2564</v>
          </cell>
          <cell r="BB940" t="str">
            <v>สืบทรัพย์ 26/04/67//ลงผล 10/5/67//รายงานผล 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นางสาวอรัญญา พรรณสุวรรณ์</v>
          </cell>
          <cell r="BU940">
            <v>883263011651</v>
          </cell>
          <cell r="BV940" t="str">
            <v>1.นางสาวอรัญญา พรรณสุวรรณ์
2.นายสง่า ยานะโส
3.นางกรรณิการ์ กุยแก้ว
4.นางสาวพัชรี ศรีดอกไม้</v>
          </cell>
          <cell r="BW940" t="str">
            <v>จำเลยที่ 1
จำเลยที่ 2
คู่สมรสจำเลยที่ 2
จำเลยที่ 3</v>
          </cell>
          <cell r="BX940" t="str">
            <v xml:space="preserve">3-5002-00287-67-2
3-5016-00325-08-4
3-5016-00296-50-5
1-5099-01056-57-1
</v>
          </cell>
          <cell r="BY940"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40" t="str">
            <v>พบ</v>
          </cell>
          <cell r="CB940">
            <v>4</v>
          </cell>
        </row>
        <row r="941">
          <cell r="B941">
            <v>2413</v>
          </cell>
          <cell r="C941">
            <v>936</v>
          </cell>
          <cell r="D941">
            <v>19</v>
          </cell>
          <cell r="E941">
            <v>12</v>
          </cell>
          <cell r="F941">
            <v>2566</v>
          </cell>
          <cell r="G941">
            <v>800058092258</v>
          </cell>
          <cell r="H941" t="str">
            <v>นาง</v>
          </cell>
          <cell r="I941" t="str">
            <v>นิตยา</v>
          </cell>
          <cell r="J941" t="str">
            <v>ศรีวิชัย</v>
          </cell>
          <cell r="K941">
            <v>3500200141422</v>
          </cell>
          <cell r="L941" t="str">
            <v>จอมทอง</v>
          </cell>
          <cell r="M941" t="str">
            <v>เชียงใหม่ 3</v>
          </cell>
          <cell r="N941">
            <v>8</v>
          </cell>
          <cell r="O941" t="str">
            <v>พัฒนาองค์กรชุมชน (รายบุคคล)</v>
          </cell>
          <cell r="P941" t="str">
            <v>1.บุคคลค้ำประกัน</v>
          </cell>
          <cell r="Q941">
            <v>63152.71</v>
          </cell>
          <cell r="R941">
            <v>14289.02</v>
          </cell>
          <cell r="S941" t="str">
            <v>จังหวัดฮอด</v>
          </cell>
          <cell r="T941" t="str">
            <v>ผบ538</v>
          </cell>
          <cell r="U941">
            <v>2563</v>
          </cell>
          <cell r="V941" t="str">
            <v>ผบ134</v>
          </cell>
          <cell r="W941">
            <v>2564</v>
          </cell>
          <cell r="AA941">
            <v>10</v>
          </cell>
          <cell r="AB941">
            <v>8</v>
          </cell>
          <cell r="AC941">
            <v>2564</v>
          </cell>
          <cell r="BB941" t="str">
            <v>สืบทรัพย์ 26/04/67//ลงผล 10/5/67//รายงานผล20/5/67</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นางนิตยา ศรีวิชัย</v>
          </cell>
          <cell r="BU941">
            <v>883263011650</v>
          </cell>
          <cell r="BV941" t="str">
            <v>1.นางนิตยา ศรีวิชัย
2.นายวิฑูรย์ ศรีวิชัย
3.นางลัดดา ต้นโน
4.นายชาติชาย ต้นโน
5.นางเลื่อน กาละวิน
6.นายทองสุข กาละวิน</v>
          </cell>
          <cell r="BW941" t="str">
            <v>จำเลยที่ 1
คู่สมรสจำเลยที่ 1
จำเลยที่ 2
คู่สมรสจำเลยที่ 2
จำเลยที่ 3
คู่สมรสจำเลยที่ 3</v>
          </cell>
          <cell r="BX941" t="str">
            <v xml:space="preserve">3-5002-00141-42-2
3-5011-00276-51-3
3-5022-00832-06-9
3-5002-00141-68-6
3-5002-00138-77-4
3-5002-00138-76-6
</v>
          </cell>
          <cell r="BY941"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1" t="str">
            <v>พบ</v>
          </cell>
          <cell r="CB941">
            <v>6</v>
          </cell>
        </row>
        <row r="942">
          <cell r="B942">
            <v>2414</v>
          </cell>
          <cell r="C942">
            <v>937</v>
          </cell>
          <cell r="D942">
            <v>19</v>
          </cell>
          <cell r="E942">
            <v>12</v>
          </cell>
          <cell r="F942">
            <v>2566</v>
          </cell>
          <cell r="G942">
            <v>800058344865</v>
          </cell>
          <cell r="H942" t="str">
            <v>นาง</v>
          </cell>
          <cell r="I942" t="str">
            <v>อรุณี</v>
          </cell>
          <cell r="J942" t="str">
            <v>กองบุญเกิด</v>
          </cell>
          <cell r="K942">
            <v>3501200397908</v>
          </cell>
          <cell r="L942" t="str">
            <v>จอมทอง</v>
          </cell>
          <cell r="M942" t="str">
            <v>เชียงใหม่ 3</v>
          </cell>
          <cell r="N942">
            <v>8</v>
          </cell>
          <cell r="O942" t="str">
            <v>สินเชื่ออุปโภคบริโภคเพื่อสังคม</v>
          </cell>
          <cell r="P942" t="str">
            <v>1.บุคคลค้ำประกัน</v>
          </cell>
          <cell r="Q942">
            <v>78519.91</v>
          </cell>
          <cell r="R942">
            <v>9050.9599999999991</v>
          </cell>
          <cell r="S942" t="str">
            <v>แขวงเชียงใหม่</v>
          </cell>
          <cell r="T942" t="str">
            <v>ผบ9140</v>
          </cell>
          <cell r="U942">
            <v>2563</v>
          </cell>
          <cell r="V942" t="str">
            <v>ผบ363</v>
          </cell>
          <cell r="W942">
            <v>2564</v>
          </cell>
          <cell r="AA942">
            <v>1</v>
          </cell>
          <cell r="AB942">
            <v>6</v>
          </cell>
          <cell r="AC942">
            <v>2564</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นางอรุณี กองบุญเกิด</v>
          </cell>
          <cell r="BU942">
            <v>883263011649</v>
          </cell>
          <cell r="BV942" t="str">
            <v>1.นางอรุณี กองบุญเกิด
2.นายนคร กองบุญเกิด
3.นางหรือยนางสาวพิกุล ทองก้อน 
4.นายสุนทร ก่ำแก้ว
5.นางสำเนียง เสวตวงค์</v>
          </cell>
          <cell r="BW942" t="str">
            <v>จำเลยที่ 1
คู่สมรสจำเลยที่ 1
จำเลยที่ 2
คู่สมรสจำเลยที่ 2
จำเลยที่ 3</v>
          </cell>
          <cell r="BX942" t="str">
            <v xml:space="preserve">3-5012-00397-90-8
3-5002-00789-61-9
3-4403-00910-69-1
3-3003-00141-07-8
3-5002-00788-89-2
</v>
          </cell>
          <cell r="BY94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2" t="str">
            <v>พบ</v>
          </cell>
          <cell r="CB942">
            <v>5</v>
          </cell>
        </row>
        <row r="943">
          <cell r="B943">
            <v>2415</v>
          </cell>
          <cell r="C943">
            <v>938</v>
          </cell>
          <cell r="D943">
            <v>19</v>
          </cell>
          <cell r="E943">
            <v>12</v>
          </cell>
          <cell r="F943">
            <v>2566</v>
          </cell>
          <cell r="G943">
            <v>800013649945</v>
          </cell>
          <cell r="H943" t="str">
            <v>นาง</v>
          </cell>
          <cell r="I943" t="str">
            <v>บัวไข</v>
          </cell>
          <cell r="J943" t="str">
            <v>ฤทธิ์เรืองโรจน์</v>
          </cell>
          <cell r="K943">
            <v>3500300372175</v>
          </cell>
          <cell r="L943" t="str">
            <v>จอมทอง</v>
          </cell>
          <cell r="M943" t="str">
            <v>เชียงใหม่ 3</v>
          </cell>
          <cell r="N943">
            <v>8</v>
          </cell>
          <cell r="O943" t="str">
            <v>ธนาคารประชาชน</v>
          </cell>
          <cell r="P943" t="str">
            <v>1.บุคคลค้ำประกัน</v>
          </cell>
          <cell r="Q943">
            <v>71060.639999999999</v>
          </cell>
          <cell r="R943">
            <v>11709.49</v>
          </cell>
          <cell r="S943" t="str">
            <v>จังหวัดฮอด</v>
          </cell>
          <cell r="T943" t="str">
            <v>ผบ535</v>
          </cell>
          <cell r="U943">
            <v>2563</v>
          </cell>
          <cell r="V943" t="str">
            <v>ผบ146</v>
          </cell>
          <cell r="W943">
            <v>2564</v>
          </cell>
          <cell r="X943">
            <v>10</v>
          </cell>
          <cell r="Y943">
            <v>8</v>
          </cell>
          <cell r="Z943">
            <v>2564</v>
          </cell>
          <cell r="BB943" t="str">
            <v>สืบทรัพย์ 25/04/67//ลงผล 10/5/67//รายงานผล31/5/67</v>
          </cell>
          <cell r="BC943">
            <v>900</v>
          </cell>
          <cell r="BD943">
            <v>24</v>
          </cell>
          <cell r="BE943">
            <v>1</v>
          </cell>
          <cell r="BF943">
            <v>2568</v>
          </cell>
          <cell r="BG943">
            <v>0</v>
          </cell>
          <cell r="BH943" t="str">
            <v>-</v>
          </cell>
          <cell r="BI943" t="str">
            <v>-</v>
          </cell>
          <cell r="BJ943" t="str">
            <v>-</v>
          </cell>
          <cell r="BK943">
            <v>0</v>
          </cell>
          <cell r="BL943">
            <v>1610</v>
          </cell>
          <cell r="BM943">
            <v>0</v>
          </cell>
          <cell r="BN943" t="str">
            <v/>
          </cell>
          <cell r="BO943" t="str">
            <v/>
          </cell>
          <cell r="BP943" t="str">
            <v/>
          </cell>
          <cell r="BQ943" t="str">
            <v>-</v>
          </cell>
          <cell r="BR943" t="str">
            <v>-</v>
          </cell>
          <cell r="BS943" t="str">
            <v>-</v>
          </cell>
          <cell r="BT943" t="str">
            <v>นางบัวไข ฤทธิ์เรืองโรจน์</v>
          </cell>
          <cell r="BU943">
            <v>883263011648</v>
          </cell>
          <cell r="BV943" t="str">
            <v>1.นางบัวไข ฤทธิ์เรืองโรจน์
2.นามสมศักดิ์ จมบาล
3. นางเพียงใข รู้ฉลาด</v>
          </cell>
          <cell r="BW943" t="str">
            <v>จำเลยที่ 1
คู่สมรสจำเลยที่ 1
จำเลยที่ 2</v>
          </cell>
          <cell r="BX943" t="str">
            <v xml:space="preserve">3-5003-00372-17-5
3-5003-00376-31-6
3-5003-00290-22-5
</v>
          </cell>
          <cell r="BY943"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3" t="str">
            <v>พบ</v>
          </cell>
          <cell r="CB943">
            <v>3</v>
          </cell>
        </row>
        <row r="944">
          <cell r="B944">
            <v>2416</v>
          </cell>
          <cell r="C944">
            <v>939</v>
          </cell>
          <cell r="D944">
            <v>19</v>
          </cell>
          <cell r="E944">
            <v>12</v>
          </cell>
          <cell r="F944">
            <v>2566</v>
          </cell>
          <cell r="G944">
            <v>800091482607</v>
          </cell>
          <cell r="H944" t="str">
            <v>นางสาว</v>
          </cell>
          <cell r="I944" t="str">
            <v>สริญญา</v>
          </cell>
          <cell r="J944" t="str">
            <v>ปวนแสนคำ</v>
          </cell>
          <cell r="K944">
            <v>1500901368816</v>
          </cell>
          <cell r="L944" t="str">
            <v>จอมทอง</v>
          </cell>
          <cell r="M944" t="str">
            <v>เชียงใหม่ 3</v>
          </cell>
          <cell r="N944">
            <v>8</v>
          </cell>
          <cell r="O944" t="str">
            <v>ธนาคารประชาชน</v>
          </cell>
          <cell r="P944" t="str">
            <v>1.บุคคลค้ำประกัน</v>
          </cell>
          <cell r="Q944">
            <v>28788.9</v>
          </cell>
          <cell r="R944">
            <v>3199.29</v>
          </cell>
          <cell r="S944" t="str">
            <v>แขวงเชียงใหม่</v>
          </cell>
          <cell r="T944" t="str">
            <v>ผบ7144</v>
          </cell>
          <cell r="U944">
            <v>2563</v>
          </cell>
          <cell r="V944" t="str">
            <v>ผบ342</v>
          </cell>
          <cell r="W944">
            <v>2564</v>
          </cell>
          <cell r="X944">
            <v>1</v>
          </cell>
          <cell r="Y944">
            <v>6</v>
          </cell>
          <cell r="Z944">
            <v>2564</v>
          </cell>
          <cell r="BB944" t="str">
            <v>สืบทรัพย์ 26/04/67 รายงานผลวันที่ 11/9/67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นางสาวสริญญา ปวนแสนคำ</v>
          </cell>
          <cell r="BU944">
            <v>883263011642</v>
          </cell>
          <cell r="BV944" t="str">
            <v>1.นางสาวสิริญญา ปวนแสนคำ
2.นายพิรุฬห์วัฒน์ เปรื่องวิชา
3. นางสาวฐิติชญาณ์ ขัยแก้ว
4.นางสาวปิยะนุช คำสีแสง</v>
          </cell>
          <cell r="BW944" t="str">
            <v>จำเลยที่ 1
คู่สมรสจำเลยที่ 1
จำเลยที่ 2
จำเลยที่ 3</v>
          </cell>
          <cell r="BX944" t="str">
            <v xml:space="preserve">1-5099-01368-81-6
1-5099-00414-20-2
1-5009-00036-69-2
1-5099-00929-54-7
</v>
          </cell>
          <cell r="BY94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4" t="str">
            <v>พบ</v>
          </cell>
          <cell r="CB944">
            <v>4</v>
          </cell>
        </row>
        <row r="945">
          <cell r="B945">
            <v>2417</v>
          </cell>
          <cell r="C945">
            <v>940</v>
          </cell>
          <cell r="D945">
            <v>19</v>
          </cell>
          <cell r="E945">
            <v>12</v>
          </cell>
          <cell r="F945">
            <v>2566</v>
          </cell>
          <cell r="G945">
            <v>800049619169</v>
          </cell>
          <cell r="H945" t="str">
            <v>นางสาว</v>
          </cell>
          <cell r="I945" t="str">
            <v>ทัศนีย์</v>
          </cell>
          <cell r="J945" t="str">
            <v>ใจจันติ๊บ</v>
          </cell>
          <cell r="K945">
            <v>1509900655714</v>
          </cell>
          <cell r="L945" t="str">
            <v>จอมทอง</v>
          </cell>
          <cell r="M945" t="str">
            <v>เชียงใหม่ 3</v>
          </cell>
          <cell r="N945">
            <v>8</v>
          </cell>
          <cell r="O945" t="str">
            <v>ไทรทอง</v>
          </cell>
          <cell r="P945" t="str">
            <v>2.หลักทรัพย์ค้ำประกัน</v>
          </cell>
          <cell r="Q945">
            <v>467964.54</v>
          </cell>
          <cell r="R945">
            <v>70754.820000000007</v>
          </cell>
          <cell r="S945" t="str">
            <v>จังหวัดฮอด</v>
          </cell>
          <cell r="T945" t="str">
            <v>ผบE302</v>
          </cell>
          <cell r="U945">
            <v>2566</v>
          </cell>
          <cell r="V945" t="str">
            <v>ผบE352</v>
          </cell>
          <cell r="W945">
            <v>2566</v>
          </cell>
          <cell r="AA945">
            <v>25</v>
          </cell>
          <cell r="AB945">
            <v>4</v>
          </cell>
          <cell r="AC945">
            <v>2566</v>
          </cell>
          <cell r="BB945" t="str">
            <v>สืบทรัพย์ 26/04/67//ลงผล 10/5/67//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นางสาวทัศนีย์ ใจจันติ๊บ</v>
          </cell>
          <cell r="BU945">
            <v>888165010511</v>
          </cell>
          <cell r="BV945" t="str">
            <v>1.นางสาวทัสนีย์ ใจจันติ๊บ
2.นายเมธี กันทะ
3.นายแก้ว ใจจันติ๊บ
4.นางสุธัม นันสุ</v>
          </cell>
          <cell r="BW945" t="str">
            <v>จำเลยที่ 1
คู่สมรสจำเลยที่ 1
จำเลยที่ 2
คู่สมรสจำเลยที่ 2</v>
          </cell>
          <cell r="BX945" t="str">
            <v xml:space="preserve">1-5099-00655-71-4
1-5052-00005-61-6
3-5002-00175-41-6
3-5002-00177-65-6
</v>
          </cell>
          <cell r="BY94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5" t="str">
            <v>พบ</v>
          </cell>
          <cell r="CB945">
            <v>4</v>
          </cell>
        </row>
        <row r="946">
          <cell r="B946">
            <v>2418</v>
          </cell>
          <cell r="C946">
            <v>941</v>
          </cell>
          <cell r="D946">
            <v>19</v>
          </cell>
          <cell r="E946">
            <v>12</v>
          </cell>
          <cell r="F946">
            <v>2566</v>
          </cell>
          <cell r="G946">
            <v>800062768562</v>
          </cell>
          <cell r="H946" t="str">
            <v>นาย</v>
          </cell>
          <cell r="I946" t="str">
            <v>บุญธรรม</v>
          </cell>
          <cell r="J946" t="str">
            <v>จีนะจุมปู</v>
          </cell>
          <cell r="K946">
            <v>3500200591363</v>
          </cell>
          <cell r="L946" t="str">
            <v>จอมทอง</v>
          </cell>
          <cell r="M946" t="str">
            <v>เชียงใหม่ 3</v>
          </cell>
          <cell r="N946">
            <v>8</v>
          </cell>
          <cell r="O946" t="str">
            <v>พัฒนาองค์กรชุมชน (รายบุคคล)</v>
          </cell>
          <cell r="P946" t="str">
            <v>1.บุคคลค้ำประกัน</v>
          </cell>
          <cell r="Q946">
            <v>63855.63</v>
          </cell>
          <cell r="R946">
            <v>17111.240000000002</v>
          </cell>
          <cell r="S946" t="str">
            <v>จังหวัดฮอด</v>
          </cell>
          <cell r="T946" t="str">
            <v>ผบE176</v>
          </cell>
          <cell r="U946">
            <v>2566</v>
          </cell>
          <cell r="V946" t="str">
            <v>ผบE465</v>
          </cell>
          <cell r="W946">
            <v>2566</v>
          </cell>
          <cell r="AA946">
            <v>16</v>
          </cell>
          <cell r="AB946">
            <v>5</v>
          </cell>
          <cell r="AC946">
            <v>2566</v>
          </cell>
          <cell r="BB946" t="str">
            <v>สืบทรัพย์ 26/04/67//ลงผล 10/5/67//รายงานผล20/5/67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นายบุญธรรม จีนะจุมปู</v>
          </cell>
          <cell r="BU946">
            <v>888165010504</v>
          </cell>
          <cell r="BV946"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6" t="str">
            <v>จำเลยที่ 1
คู่สมรสจำเลยที่ 1
จำเลยที่ 2
คู่สมรสจำเลยที่ 2
จำเลยที่ 3
คู่สมรสจำเลยที่ 3</v>
          </cell>
          <cell r="BX946" t="str">
            <v xml:space="preserve">3-5002-00591-36-3
1-5802-00031-42-6
3-5002-00566-27-0
3-5002-00592-20-3
3-5002-00593-00-5
3-5701-00559-97-2
</v>
          </cell>
          <cell r="BY946"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6" t="str">
            <v>พบ</v>
          </cell>
          <cell r="CB946">
            <v>6</v>
          </cell>
        </row>
        <row r="947">
          <cell r="B947">
            <v>2419</v>
          </cell>
          <cell r="C947">
            <v>942</v>
          </cell>
          <cell r="D947">
            <v>19</v>
          </cell>
          <cell r="E947">
            <v>12</v>
          </cell>
          <cell r="F947">
            <v>2566</v>
          </cell>
          <cell r="G947">
            <v>800125439953</v>
          </cell>
          <cell r="H947" t="str">
            <v>นาย</v>
          </cell>
          <cell r="I947" t="str">
            <v>เจษฎา</v>
          </cell>
          <cell r="J947" t="str">
            <v>หน่อแก้ว</v>
          </cell>
          <cell r="K947">
            <v>1505200041175</v>
          </cell>
          <cell r="L947" t="str">
            <v>จอมทอง</v>
          </cell>
          <cell r="M947" t="str">
            <v>เชียงใหม่ 3</v>
          </cell>
          <cell r="N947">
            <v>8</v>
          </cell>
          <cell r="O947" t="str">
            <v>ธนาคารประชาชน</v>
          </cell>
          <cell r="P947" t="str">
            <v>1.บุคคลค้ำประกัน</v>
          </cell>
          <cell r="Q947">
            <v>46953.33</v>
          </cell>
          <cell r="R947">
            <v>8965.59</v>
          </cell>
          <cell r="S947" t="str">
            <v>แขวงเชียงใหม่</v>
          </cell>
          <cell r="T947" t="str">
            <v>ผบE1174</v>
          </cell>
          <cell r="U947">
            <v>2566</v>
          </cell>
          <cell r="V947" t="str">
            <v>ผบE2957</v>
          </cell>
          <cell r="W947">
            <v>2566</v>
          </cell>
          <cell r="X947">
            <v>7</v>
          </cell>
          <cell r="Y947">
            <v>5</v>
          </cell>
          <cell r="Z947">
            <v>2566</v>
          </cell>
          <cell r="BB947" t="str">
            <v>สืบทรัพย์ 25/04/67//ลงผล 10/5/67//</v>
          </cell>
          <cell r="BC947">
            <v>900</v>
          </cell>
          <cell r="BD947">
            <v>17</v>
          </cell>
          <cell r="BE947">
            <v>1</v>
          </cell>
          <cell r="BF947">
            <v>2568</v>
          </cell>
          <cell r="BG947">
            <v>0</v>
          </cell>
          <cell r="BH947" t="str">
            <v>-</v>
          </cell>
          <cell r="BI947" t="str">
            <v>-</v>
          </cell>
          <cell r="BJ947" t="str">
            <v>-</v>
          </cell>
          <cell r="BK947">
            <v>0</v>
          </cell>
          <cell r="BL947">
            <v>630</v>
          </cell>
          <cell r="BM947">
            <v>0</v>
          </cell>
          <cell r="BN947" t="str">
            <v/>
          </cell>
          <cell r="BO947" t="str">
            <v/>
          </cell>
          <cell r="BP947" t="str">
            <v/>
          </cell>
          <cell r="BQ947" t="str">
            <v>-</v>
          </cell>
          <cell r="BR947" t="str">
            <v>-</v>
          </cell>
          <cell r="BS947" t="str">
            <v>-</v>
          </cell>
          <cell r="BT947" t="str">
            <v>นายเจษฎา หน่อแก้ว</v>
          </cell>
          <cell r="BU947">
            <v>888165010605</v>
          </cell>
          <cell r="BV947" t="str">
            <v>1.นายเจษฎา หน่อแก้ว
2.นางสาวเอมมิกา ปัญญา
3. นายวิทยา แสงตาหล้า</v>
          </cell>
          <cell r="BW947" t="str">
            <v>จำเลยที่ 1
คู่สมรส จำเลยที่ 1
จำเลยที่ 2</v>
          </cell>
          <cell r="BX947" t="str">
            <v>1-5052-00041-17-5
1-5002-01213-65-0
1-5052-00026-80-0</v>
          </cell>
          <cell r="BY94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7" t="str">
            <v>ไม่พบ</v>
          </cell>
          <cell r="CB947">
            <v>3</v>
          </cell>
        </row>
        <row r="948">
          <cell r="B948">
            <v>2420</v>
          </cell>
          <cell r="C948">
            <v>943</v>
          </cell>
          <cell r="D948">
            <v>19</v>
          </cell>
          <cell r="E948">
            <v>12</v>
          </cell>
          <cell r="F948">
            <v>2566</v>
          </cell>
          <cell r="G948">
            <v>856353000115</v>
          </cell>
          <cell r="H948" t="str">
            <v>นาย</v>
          </cell>
          <cell r="I948" t="str">
            <v>ปฏิวัติ</v>
          </cell>
          <cell r="J948" t="str">
            <v>ปู่แก้ว</v>
          </cell>
          <cell r="K948">
            <v>3501800096607</v>
          </cell>
          <cell r="L948" t="str">
            <v>อมก๋อย</v>
          </cell>
          <cell r="M948" t="str">
            <v>เชียงใหม่ 3</v>
          </cell>
          <cell r="N948">
            <v>8</v>
          </cell>
          <cell r="O948" t="str">
            <v>พัฒนากลุ่มอาชีพ</v>
          </cell>
          <cell r="P948" t="str">
            <v>1.บุคคลค้ำประกัน</v>
          </cell>
          <cell r="Q948">
            <v>958721.14</v>
          </cell>
          <cell r="R948">
            <v>124738.99</v>
          </cell>
          <cell r="S948" t="str">
            <v>จังหวัดฮอด</v>
          </cell>
          <cell r="T948" t="str">
            <v>ผบ775</v>
          </cell>
          <cell r="U948">
            <v>2562</v>
          </cell>
          <cell r="V948" t="str">
            <v>ผบ1016</v>
          </cell>
          <cell r="W948">
            <v>2562</v>
          </cell>
          <cell r="AA948">
            <v>29</v>
          </cell>
          <cell r="AB948">
            <v>10</v>
          </cell>
          <cell r="AC948">
            <v>2562</v>
          </cell>
          <cell r="BB948" t="str">
            <v>สืบทรัพย์ 22/03/67//ลงผล3/4/67//  รายงานผลสืบรอบที่ 2 วันที่ 10/3/68</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นายปฏิวัติ ปู่แก้ว</v>
          </cell>
          <cell r="BU948">
            <v>883262010713</v>
          </cell>
          <cell r="BV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8" t="str">
            <v>3-5018-00096-60-7
3-5018-00105-16-9
3-5099-60255-94-1
3-5018-00112-47-5
35018-00092-09-1
3-5018-00105-76-2
3-5018-00097-64-6
3-5018-00130-33-3
3-5018-00132-10-7
3-5018-00040-18-1
3-5018-00044-08-9
3-5018-00092-15-6
3-5018-00098-14-6
3-5018-00097-91-3
3-5018-00183-49-6
3-5018-00091-91-5
3-5018-00195-48-6</v>
          </cell>
          <cell r="BY94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8" t="str">
            <v>พบ</v>
          </cell>
          <cell r="CB948">
            <v>17</v>
          </cell>
          <cell r="CD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8" t="str">
            <v>3-5018-00096-60-7
3-5018-00105-16-9
3-5099-60255-94-1
3-5018-00112-47-5
3-5018-00092-09-1
3-5018-00105-76-2
3-5018-00097-64-6
3-5018-00130-33-3
3-5018-00132-10-7
3-5018-00040-18-1
3-5018-00044-08-9
3-5018-00092-15-6
3-5018-00098-14-6
3-5018-00097-91-3
3-5018-00183-49-6
3-5018-00091-91-5
3-5018-00195-48-6</v>
          </cell>
          <cell r="CG948"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8" t="str">
            <v>พบ</v>
          </cell>
          <cell r="CK948" t="str">
            <v>ปฏิยุทธ์</v>
          </cell>
        </row>
        <row r="949">
          <cell r="B949">
            <v>2421</v>
          </cell>
          <cell r="C949">
            <v>944</v>
          </cell>
          <cell r="D949">
            <v>19</v>
          </cell>
          <cell r="E949">
            <v>12</v>
          </cell>
          <cell r="F949">
            <v>2566</v>
          </cell>
          <cell r="G949">
            <v>800027683401</v>
          </cell>
          <cell r="H949" t="str">
            <v>นาง</v>
          </cell>
          <cell r="I949" t="str">
            <v>จิดาภา</v>
          </cell>
          <cell r="J949" t="str">
            <v>จันทร์ราชา</v>
          </cell>
          <cell r="K949">
            <v>3650200352155</v>
          </cell>
          <cell r="L949" t="str">
            <v>อมก๋อย</v>
          </cell>
          <cell r="M949" t="str">
            <v>เชียงใหม่ 3</v>
          </cell>
          <cell r="N949">
            <v>8</v>
          </cell>
          <cell r="O949" t="str">
            <v>ห้องแถว</v>
          </cell>
          <cell r="P949" t="str">
            <v>1.บุคคลค้ำประกัน</v>
          </cell>
          <cell r="Q949">
            <v>312252.64</v>
          </cell>
          <cell r="R949">
            <v>30366.49</v>
          </cell>
          <cell r="S949" t="str">
            <v>จังหวัดเชียงใหม่</v>
          </cell>
          <cell r="T949" t="str">
            <v>ผบ1165</v>
          </cell>
          <cell r="U949">
            <v>2562</v>
          </cell>
          <cell r="V949" t="str">
            <v>ผบ1748</v>
          </cell>
          <cell r="W949">
            <v>2562</v>
          </cell>
          <cell r="X949">
            <v>19</v>
          </cell>
          <cell r="Y949">
            <v>8</v>
          </cell>
          <cell r="Z949">
            <v>2562</v>
          </cell>
          <cell r="BB949" t="str">
            <v>สืบทรัพย์ 22/02/67//ลงผลสืบทรัพย์26/3/67//สืบทรัพย์ (คำสั่ง 19/12/2566) รอบที่ 2 // รายงานวันที่ 17/7/2567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นางจิดาภา จันทร์ราชา</v>
          </cell>
          <cell r="BU949">
            <v>883262010669</v>
          </cell>
          <cell r="BV949"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9" t="str">
            <v>จำเลยที่ 1
คู่สมรสจำเลยที่ 1
จำเลยที่ 2
คู่สมรสจำเลยที่ 2
จำเลยที่ 3
คู่สมรสจำเลยที่ 3</v>
          </cell>
          <cell r="BX949" t="str">
            <v>3-6502-00352-15-5
3-5008-00028-76-7
3-5015-00464-18-0
3-5002-00167-47-2
3-5013-00707-71-2
3-5012-00442-17-2</v>
          </cell>
          <cell r="BY949" t="str">
            <v xml:space="preserve">-ไม่พบว่ามีกรรมสิทธิ์ในที่ดิน อ.จอมทอง จ.เชียงใหม่ </v>
          </cell>
        </row>
        <row r="950">
          <cell r="B950">
            <v>2422</v>
          </cell>
          <cell r="C950">
            <v>945</v>
          </cell>
          <cell r="D950">
            <v>19</v>
          </cell>
          <cell r="E950">
            <v>12</v>
          </cell>
          <cell r="F950">
            <v>2566</v>
          </cell>
          <cell r="G950">
            <v>800029149260</v>
          </cell>
          <cell r="H950" t="str">
            <v>นาย</v>
          </cell>
          <cell r="I950" t="str">
            <v>สุรศักดิ์</v>
          </cell>
          <cell r="J950" t="str">
            <v>กติกาชีวิน</v>
          </cell>
          <cell r="K950">
            <v>3501800132603</v>
          </cell>
          <cell r="L950" t="str">
            <v>อมก๋อย</v>
          </cell>
          <cell r="M950" t="str">
            <v>เชียงใหม่ 3</v>
          </cell>
          <cell r="N950">
            <v>8</v>
          </cell>
          <cell r="O950" t="str">
            <v>ธนาคารประชาชน</v>
          </cell>
          <cell r="P950" t="str">
            <v>1.บุคคลค้ำประกัน</v>
          </cell>
          <cell r="Q950">
            <v>78361.320000000007</v>
          </cell>
          <cell r="R950">
            <v>10983.6</v>
          </cell>
          <cell r="S950" t="str">
            <v>จังหวัดฮอด</v>
          </cell>
          <cell r="T950" t="str">
            <v>ผบE346</v>
          </cell>
          <cell r="U950">
            <v>2563</v>
          </cell>
          <cell r="V950" t="str">
            <v>ผบE186</v>
          </cell>
          <cell r="W950">
            <v>2563</v>
          </cell>
          <cell r="X950">
            <v>20</v>
          </cell>
          <cell r="Y950">
            <v>8</v>
          </cell>
          <cell r="Z950">
            <v>2563</v>
          </cell>
          <cell r="BB950" t="str">
            <v>สืบทรัพย์วันที่ 25/3/2567//ลงผลรายงานวันที่ 17/4/2567//รายงานผล17/4/2567//</v>
          </cell>
          <cell r="BC950" t="str">
            <v/>
          </cell>
          <cell r="BD950" t="str">
            <v/>
          </cell>
          <cell r="BE950" t="str">
            <v/>
          </cell>
          <cell r="BF950" t="str">
            <v/>
          </cell>
          <cell r="BG950" t="str">
            <v/>
          </cell>
          <cell r="BH950" t="str">
            <v/>
          </cell>
          <cell r="BI950" t="str">
            <v/>
          </cell>
          <cell r="BJ950" t="str">
            <v/>
          </cell>
          <cell r="BK950" t="str">
            <v/>
          </cell>
          <cell r="BL950" t="str">
            <v/>
          </cell>
          <cell r="BM950" t="str">
            <v/>
          </cell>
          <cell r="BN950" t="str">
            <v/>
          </cell>
          <cell r="BO950" t="str">
            <v/>
          </cell>
          <cell r="BP950" t="str">
            <v/>
          </cell>
          <cell r="BQ950" t="str">
            <v/>
          </cell>
          <cell r="BR950" t="str">
            <v/>
          </cell>
          <cell r="BS950" t="str">
            <v/>
          </cell>
          <cell r="BT950" t="str">
            <v>นายสุรศักดิ์ กติกาชีวิน</v>
          </cell>
          <cell r="BU950">
            <v>883263011054</v>
          </cell>
          <cell r="BV950" t="str">
            <v>1.นายสุรศักดิ์  กติชีวิน  
2.นางสาวบุญญาพร  สิริธัญญา</v>
          </cell>
          <cell r="BW950" t="str">
            <v>จำเลยที่ 1
คู่สมรสจำเลยที่ 1</v>
          </cell>
          <cell r="BX950" t="str">
            <v>3-5018-00132-60-3
1-5018-00101-80-9</v>
          </cell>
          <cell r="BY950" t="str">
            <v>-ไม่พบว่ามีกรรมสิทิ์ในที่ดิน อ.อมก๋อย จ.เชียงใหม่
-ไม่พบว่ามีกรรมสิทิ์ในที่ดิน อ.อมก๋อย จ.เชียงใหม่</v>
          </cell>
          <cell r="BZ950" t="str">
            <v>ไม่พบ</v>
          </cell>
        </row>
        <row r="951">
          <cell r="B951">
            <v>2423</v>
          </cell>
          <cell r="C951">
            <v>946</v>
          </cell>
          <cell r="D951">
            <v>19</v>
          </cell>
          <cell r="E951">
            <v>12</v>
          </cell>
          <cell r="F951">
            <v>2566</v>
          </cell>
          <cell r="G951">
            <v>800090775357</v>
          </cell>
          <cell r="H951" t="str">
            <v>นาย</v>
          </cell>
          <cell r="I951" t="str">
            <v>อุเทน</v>
          </cell>
          <cell r="J951" t="str">
            <v>ทิพย์ธรรม</v>
          </cell>
          <cell r="K951">
            <v>3501800093811</v>
          </cell>
          <cell r="L951" t="str">
            <v>อมก๋อย</v>
          </cell>
          <cell r="M951" t="str">
            <v>เชียงใหม่ 3</v>
          </cell>
          <cell r="N951">
            <v>8</v>
          </cell>
          <cell r="O951" t="str">
            <v>สินเชื่อแก้ไขปัญหาหนี้นอกระบบPAS</v>
          </cell>
          <cell r="P951" t="str">
            <v>1.บุคคลค้ำประกัน</v>
          </cell>
          <cell r="Q951">
            <v>48611</v>
          </cell>
          <cell r="R951">
            <v>8268.1</v>
          </cell>
          <cell r="S951" t="str">
            <v>จังหวัดฮอด</v>
          </cell>
          <cell r="T951" t="str">
            <v>ผบE324</v>
          </cell>
          <cell r="U951">
            <v>2563</v>
          </cell>
          <cell r="V951" t="str">
            <v>ผบE166</v>
          </cell>
          <cell r="W951">
            <v>2563</v>
          </cell>
          <cell r="X951">
            <v>19</v>
          </cell>
          <cell r="Y951">
            <v>8</v>
          </cell>
          <cell r="Z951">
            <v>2563</v>
          </cell>
          <cell r="BB951" t="str">
            <v>สืบทรัพย์22/1/67//ลงผลสืบทรัพย์ 26/6/67//</v>
          </cell>
          <cell r="BC951">
            <v>900</v>
          </cell>
          <cell r="BD951">
            <v>1</v>
          </cell>
          <cell r="BE951">
            <v>7</v>
          </cell>
          <cell r="BF951">
            <v>2567</v>
          </cell>
          <cell r="BG951">
            <v>0</v>
          </cell>
          <cell r="BH951" t="str">
            <v>-</v>
          </cell>
          <cell r="BI951" t="str">
            <v>-</v>
          </cell>
          <cell r="BJ951" t="str">
            <v>-</v>
          </cell>
          <cell r="BK951">
            <v>0</v>
          </cell>
          <cell r="BL951">
            <v>580</v>
          </cell>
          <cell r="BM951">
            <v>0</v>
          </cell>
          <cell r="BN951">
            <v>28</v>
          </cell>
          <cell r="BO951">
            <v>8</v>
          </cell>
          <cell r="BP951">
            <v>2567</v>
          </cell>
          <cell r="BQ951" t="str">
            <v>-</v>
          </cell>
          <cell r="BR951" t="str">
            <v>-</v>
          </cell>
          <cell r="BS951" t="str">
            <v>-</v>
          </cell>
          <cell r="BT951" t="str">
            <v>นายอุเทน ทิพย์ธรรม</v>
          </cell>
          <cell r="BU951">
            <v>883263011063</v>
          </cell>
          <cell r="BV951" t="str">
            <v>1.นายอุเทน   ทิพย์ธรรม
2.นายชวนชัย   วิเชียรชม
3.นางสาวณัฎฐริกา    คำใจ</v>
          </cell>
          <cell r="BW951" t="str">
            <v>จำเลยที่ 1
จำเลยที่ 2
คู่สมรสจำเลยที่ 2</v>
          </cell>
          <cell r="BX951" t="str">
            <v>3-5018-00093-81-1
3-5018-00121-43-1
3-5018-00092-01-6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2">
          <cell r="B952">
            <v>2424</v>
          </cell>
          <cell r="C952">
            <v>947</v>
          </cell>
          <cell r="D952">
            <v>19</v>
          </cell>
          <cell r="E952">
            <v>12</v>
          </cell>
          <cell r="F952">
            <v>2566</v>
          </cell>
          <cell r="G952">
            <v>800054069953</v>
          </cell>
          <cell r="H952" t="str">
            <v>นาง</v>
          </cell>
          <cell r="I952" t="str">
            <v>สุทิน</v>
          </cell>
          <cell r="J952" t="str">
            <v>สุวรรณ</v>
          </cell>
          <cell r="K952">
            <v>3501800006144</v>
          </cell>
          <cell r="L952" t="str">
            <v>อมก๋อย</v>
          </cell>
          <cell r="M952" t="str">
            <v>เชียงใหม่ 3</v>
          </cell>
          <cell r="N952">
            <v>8</v>
          </cell>
          <cell r="O952" t="str">
            <v>ธนาคารประชาชน</v>
          </cell>
          <cell r="P952" t="str">
            <v>1.บุคคลค้ำประกัน</v>
          </cell>
          <cell r="Q952">
            <v>62632</v>
          </cell>
          <cell r="R952">
            <v>16701.14</v>
          </cell>
          <cell r="S952" t="str">
            <v>จังหวัดฮอด</v>
          </cell>
          <cell r="T952" t="str">
            <v>ผบE343</v>
          </cell>
          <cell r="U952">
            <v>2563</v>
          </cell>
          <cell r="V952" t="str">
            <v>ผบE183</v>
          </cell>
          <cell r="W952">
            <v>2563</v>
          </cell>
          <cell r="AA952">
            <v>20</v>
          </cell>
          <cell r="AB952">
            <v>8</v>
          </cell>
          <cell r="AC952">
            <v>2563</v>
          </cell>
          <cell r="BB952" t="str">
            <v>สืบทรัพย์ 22/03/67//ลงผล3/4/67//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นางสุทิน สุวรรณ</v>
          </cell>
          <cell r="BU952">
            <v>883263011060</v>
          </cell>
          <cell r="BV952" t="str">
            <v>1.นางสุทิน สุวรรณ
2.นางจันทร์แรม ดวงเพชร
3.นายวิเชียร ดวงเพชร</v>
          </cell>
          <cell r="BW952" t="str">
            <v>จำเลยที่ 1
จำเลยที่ 2
คู่สมรสจำเลยที่ 2</v>
          </cell>
          <cell r="BX952" t="str">
            <v>3-5018-00006-14-4
3-1008-00687-77-2
3-5007-00519-24-6</v>
          </cell>
          <cell r="BY952"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2" t="str">
            <v>พบ</v>
          </cell>
          <cell r="CB952">
            <v>3</v>
          </cell>
        </row>
        <row r="953">
          <cell r="B953">
            <v>2425</v>
          </cell>
          <cell r="C953">
            <v>948</v>
          </cell>
          <cell r="D953">
            <v>19</v>
          </cell>
          <cell r="E953">
            <v>12</v>
          </cell>
          <cell r="F953">
            <v>2566</v>
          </cell>
          <cell r="G953">
            <v>800058887996</v>
          </cell>
          <cell r="H953" t="str">
            <v>นาง</v>
          </cell>
          <cell r="I953" t="str">
            <v>จุฑามาศ</v>
          </cell>
          <cell r="J953" t="str">
            <v>คำภีระ</v>
          </cell>
          <cell r="K953">
            <v>3500900403616</v>
          </cell>
          <cell r="L953" t="str">
            <v>จอมทอง</v>
          </cell>
          <cell r="M953" t="str">
            <v>เชียงใหม่ 3</v>
          </cell>
          <cell r="N953">
            <v>8</v>
          </cell>
          <cell r="O953" t="str">
            <v>องค์กรชุมชน</v>
          </cell>
          <cell r="P953" t="str">
            <v>1.บุคคลค้ำประกัน</v>
          </cell>
          <cell r="Q953">
            <v>81564.649999999994</v>
          </cell>
          <cell r="R953">
            <v>15745.68</v>
          </cell>
          <cell r="S953" t="str">
            <v>จังหวัดฮอด</v>
          </cell>
          <cell r="T953" t="str">
            <v>ผบ1143</v>
          </cell>
          <cell r="U953">
            <v>2562</v>
          </cell>
          <cell r="V953" t="str">
            <v>ผบ1128</v>
          </cell>
          <cell r="W953">
            <v>2562</v>
          </cell>
          <cell r="AA953">
            <v>18</v>
          </cell>
          <cell r="AB953">
            <v>11</v>
          </cell>
          <cell r="AC953">
            <v>2562</v>
          </cell>
          <cell r="BB953" t="str">
            <v>สืบทรัพย์ 26/04/67//ลงผล 10/5/67//รายงานผล20/5/67</v>
          </cell>
          <cell r="BC953">
            <v>1800</v>
          </cell>
          <cell r="BD953">
            <v>17</v>
          </cell>
          <cell r="BE953">
            <v>1</v>
          </cell>
          <cell r="BF953">
            <v>2568</v>
          </cell>
          <cell r="BG953">
            <v>0</v>
          </cell>
          <cell r="BH953" t="str">
            <v>-</v>
          </cell>
          <cell r="BI953" t="str">
            <v>-</v>
          </cell>
          <cell r="BJ953" t="str">
            <v>-</v>
          </cell>
          <cell r="BK953">
            <v>0</v>
          </cell>
          <cell r="BL953">
            <v>2150</v>
          </cell>
          <cell r="BM953">
            <v>0</v>
          </cell>
          <cell r="BN953" t="str">
            <v/>
          </cell>
          <cell r="BO953" t="str">
            <v/>
          </cell>
          <cell r="BP953" t="str">
            <v/>
          </cell>
          <cell r="BQ953" t="str">
            <v>-</v>
          </cell>
          <cell r="BR953" t="str">
            <v>-</v>
          </cell>
          <cell r="BS953" t="str">
            <v>-</v>
          </cell>
          <cell r="BT953" t="str">
            <v>นางจุฑามาศ คำภีระ</v>
          </cell>
          <cell r="BU953">
            <v>883262011824</v>
          </cell>
          <cell r="BV953"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3" t="str">
            <v>พบ</v>
          </cell>
          <cell r="CB953">
            <v>6</v>
          </cell>
        </row>
        <row r="954">
          <cell r="B954">
            <v>2426</v>
          </cell>
          <cell r="C954">
            <v>949</v>
          </cell>
          <cell r="D954">
            <v>19</v>
          </cell>
          <cell r="E954">
            <v>12</v>
          </cell>
          <cell r="F954">
            <v>2566</v>
          </cell>
          <cell r="G954">
            <v>800058887970</v>
          </cell>
          <cell r="H954" t="str">
            <v>นาง</v>
          </cell>
          <cell r="I954" t="str">
            <v>บัวคลี่</v>
          </cell>
          <cell r="J954" t="str">
            <v>สมสิงห์คำ</v>
          </cell>
          <cell r="K954">
            <v>3500200636456</v>
          </cell>
          <cell r="L954" t="str">
            <v>จอมทอง</v>
          </cell>
          <cell r="M954" t="str">
            <v>เชียงใหม่ 3</v>
          </cell>
          <cell r="N954">
            <v>8</v>
          </cell>
          <cell r="O954" t="str">
            <v>องค์กรชุมชน</v>
          </cell>
          <cell r="P954" t="str">
            <v>1.บุคคลค้ำประกัน</v>
          </cell>
          <cell r="Q954">
            <v>77282.41</v>
          </cell>
          <cell r="R954">
            <v>16538.310000000001</v>
          </cell>
          <cell r="S954" t="str">
            <v>จังหวัดฮอด</v>
          </cell>
          <cell r="T954" t="str">
            <v>ผบ1156</v>
          </cell>
          <cell r="U954">
            <v>2562</v>
          </cell>
          <cell r="V954" t="str">
            <v>ผบ1112</v>
          </cell>
          <cell r="W954">
            <v>2562</v>
          </cell>
          <cell r="AA954">
            <v>18</v>
          </cell>
          <cell r="AB954">
            <v>11</v>
          </cell>
          <cell r="AC954">
            <v>2562</v>
          </cell>
          <cell r="BB954" t="str">
            <v>สืบทรัพย์ 25/04/67//ลงผล 20/5/67//รายงานผล20/5/67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นางบัวคลี่ สมสิงห์คำ</v>
          </cell>
          <cell r="BU954">
            <v>883262011825</v>
          </cell>
          <cell r="BV954"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4" t="str">
            <v>จำเลยที่ 1
คู่สมรสจำเลยที่ 1
จำเลยที่ 2
คู่สมรสจำเลยที่ 2
จำเลยที่ 3
คู่สมรสจำเลยที่ 3</v>
          </cell>
          <cell r="BX954" t="str">
            <v xml:space="preserve">3-5009-00403-61-we6
3-5099-00286-58-8
3-5002-00636-45-6 
3-5002-00636-44-8
3-5002-00636-06-5
3-5002-00655-53-1
</v>
          </cell>
          <cell r="BY954"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4" t="str">
            <v>พบ</v>
          </cell>
          <cell r="CB954">
            <v>6</v>
          </cell>
          <cell r="CD954"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4" t="str">
            <v>จำเลยที่ 1_x000D_
คู่สมรสจำเลยที่ 1_x000D_
จำเลยที่ 2_x000D_
คู่สมรสจำเลยที่ 2_x000D_
จำเลยที่ 3_x000D_
คู่สมรสจำเลยที่ 3</v>
          </cell>
          <cell r="CF954" t="str">
            <v>3-5002-00636-45-6
3-5002-00636-44-8
3-5002-00636-06-5
3-5002-00655-53-1
3-5009-00403-61-6
3-5099-00286-58-8</v>
          </cell>
          <cell r="CG954" t="str">
            <v>-พบว่ามีกรรมสิทธิ์ในที่ดินโฉนดเลขที่ 9989 ต.ข่วงเปา อ.จอมทอง จ.เชียงใหม่ (ติดจำนอง)
-พบว่ามีกรรมสิทธิ์ในที่ดินโฉนดเลขที่ 35665 ต.ข่วงเปา อ.จอมทอง จ.เชียงใหม่  (สินสมรส)
-ไม่พบว่ามีกรรมสิทธิ์ในที่ดิน อ.จอมทอง จ.เชียงใหม่
-พบว่ามีกรรมสิทธิ์ในที่ดินโฉนดเลขที่ 8452 ต.ข่วงเปา อ.จอมทอง จ.เชียงใหม่ (สินส่วนตัว)
-ไม่พบว่ามีกรรมสิทธิ์ในที่ดิน อ.จอมทอง จ.เชียงใหม่
-พบว่ามีกรรมสิทธิ์ในที่ดินโฉนดเลขที่ 32375 ต.ข่วงเปา อ.จอมทอง จ.เชียงใหม่ (สินสมรส)</v>
          </cell>
          <cell r="CH954" t="str">
            <v>พบ</v>
          </cell>
          <cell r="CK954" t="str">
            <v>ปฏิยุทธ์</v>
          </cell>
        </row>
        <row r="955">
          <cell r="B955">
            <v>2427</v>
          </cell>
          <cell r="C955">
            <v>950</v>
          </cell>
          <cell r="D955">
            <v>19</v>
          </cell>
          <cell r="E955">
            <v>12</v>
          </cell>
          <cell r="F955">
            <v>2566</v>
          </cell>
          <cell r="G955">
            <v>800058589410</v>
          </cell>
          <cell r="H955" t="str">
            <v>นาย</v>
          </cell>
          <cell r="I955" t="str">
            <v>ณรงค์</v>
          </cell>
          <cell r="J955" t="str">
            <v>เดชดง</v>
          </cell>
          <cell r="K955">
            <v>1509900289971</v>
          </cell>
          <cell r="L955" t="str">
            <v>จอมทอง</v>
          </cell>
          <cell r="M955" t="str">
            <v>เชียงใหม่ 3</v>
          </cell>
          <cell r="N955">
            <v>8</v>
          </cell>
          <cell r="O955" t="str">
            <v>ธนาคารประชาชน</v>
          </cell>
          <cell r="P955" t="str">
            <v>1.บุคคลค้ำประกัน</v>
          </cell>
          <cell r="Q955">
            <v>64434</v>
          </cell>
          <cell r="R955">
            <v>28844.73</v>
          </cell>
          <cell r="S955" t="str">
            <v>จังหวัดลำพูน</v>
          </cell>
          <cell r="T955" t="str">
            <v>ผบE615</v>
          </cell>
          <cell r="U955">
            <v>2564</v>
          </cell>
          <cell r="V955" t="str">
            <v>ผบE999</v>
          </cell>
          <cell r="W955">
            <v>2564</v>
          </cell>
          <cell r="AA955">
            <v>26</v>
          </cell>
          <cell r="AB955">
            <v>8</v>
          </cell>
          <cell r="AC955">
            <v>2564</v>
          </cell>
          <cell r="BB955" t="str">
            <v>สืบทรัพย์ 26/04/67//ลงผล 10/5/67//รายงานผล20/5/67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นายณรงค์ เดชดง</v>
          </cell>
          <cell r="BU955">
            <v>883263011049</v>
          </cell>
          <cell r="BV955" t="str">
            <v>1.นายณรงค์ เดชดง
2.นงสาวสุภาวิณี ใจยะสุ
3. นายมนตรี ใจยะสุ
4.นางสมเพชร บุญเรือง
5.นายอำนวย บุญเรือง</v>
          </cell>
          <cell r="BW955" t="str">
            <v>จำเลยที่ 1
คู่สมรสจำเลยที่ 1
จำเลยที่ 2
จำเลยที่ 3
คู่สมรสจำเลยที่ 3</v>
          </cell>
          <cell r="BX955" t="str">
            <v xml:space="preserve">1-5099-00289-97-1
1-5099-00509-31-9
3-5106-00510-82-4
3-5106-00633-57-8
5-5106-90000-67-3
</v>
          </cell>
          <cell r="BY955"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5" t="str">
            <v>พบ</v>
          </cell>
          <cell r="CB955">
            <v>5</v>
          </cell>
        </row>
        <row r="956">
          <cell r="B956">
            <v>2428</v>
          </cell>
          <cell r="C956">
            <v>951</v>
          </cell>
          <cell r="D956">
            <v>19</v>
          </cell>
          <cell r="E956">
            <v>12</v>
          </cell>
          <cell r="F956">
            <v>2566</v>
          </cell>
          <cell r="G956">
            <v>800043122772</v>
          </cell>
          <cell r="H956" t="str">
            <v>นาย</v>
          </cell>
          <cell r="I956" t="str">
            <v>ไสว</v>
          </cell>
          <cell r="J956" t="str">
            <v>ทาสี</v>
          </cell>
          <cell r="K956">
            <v>3500200061950</v>
          </cell>
          <cell r="L956" t="str">
            <v>จอมทอง</v>
          </cell>
          <cell r="M956" t="str">
            <v>เชียงใหม่ 3</v>
          </cell>
          <cell r="N956">
            <v>8</v>
          </cell>
          <cell r="O956" t="str">
            <v>ธนาคารประชาชน</v>
          </cell>
          <cell r="P956" t="str">
            <v>1.บุคคลค้ำประกัน</v>
          </cell>
          <cell r="Q956">
            <v>56728.959999999999</v>
          </cell>
          <cell r="R956">
            <v>7144.55</v>
          </cell>
          <cell r="S956" t="str">
            <v>จังหวัดฮอด</v>
          </cell>
          <cell r="T956" t="str">
            <v>ผบ1136</v>
          </cell>
          <cell r="U956">
            <v>2562</v>
          </cell>
          <cell r="V956" t="str">
            <v>ผบ1134</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3.นายสุริยนต์ ปันใจ
4.นางจันทิพย์ จารุวรรณ์
5.นางบุญใจ คำจั๋นใจ
</v>
          </cell>
          <cell r="BW956" t="str">
            <v xml:space="preserve">จำเลยที่ 1
คู่สมรสจำเลยที่ 1
จำเลยที่ 2
คู่สมรสจำเลยที่ 2
จำเลยที่ 3
</v>
          </cell>
          <cell r="BX956" t="str">
            <v xml:space="preserve">3-5002-00061-95-0
3-5002-00601-67-9
5-5002-90001-04-4
5-5002-90001-07-9
3-5002-00063-68-5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6" t="str">
            <v>พบ</v>
          </cell>
          <cell r="CB956">
            <v>6</v>
          </cell>
        </row>
        <row r="957">
          <cell r="B957">
            <v>2429</v>
          </cell>
          <cell r="C957">
            <v>952</v>
          </cell>
          <cell r="D957">
            <v>19</v>
          </cell>
          <cell r="E957">
            <v>12</v>
          </cell>
          <cell r="F957">
            <v>2566</v>
          </cell>
          <cell r="G957">
            <v>800059505365</v>
          </cell>
          <cell r="H957" t="str">
            <v>นาย</v>
          </cell>
          <cell r="I957" t="str">
            <v>ไสว</v>
          </cell>
          <cell r="J957" t="str">
            <v>ทาสี</v>
          </cell>
          <cell r="K957">
            <v>3500200061950</v>
          </cell>
          <cell r="L957" t="str">
            <v>จอมทอง</v>
          </cell>
          <cell r="M957" t="str">
            <v>เชียงใหม่ 3</v>
          </cell>
          <cell r="N957">
            <v>8</v>
          </cell>
          <cell r="O957" t="str">
            <v>องค์กรชุมชน</v>
          </cell>
          <cell r="P957" t="str">
            <v>1.บุคคลค้ำประกัน</v>
          </cell>
          <cell r="Q957">
            <v>80660.75</v>
          </cell>
          <cell r="R957">
            <v>16485.84</v>
          </cell>
          <cell r="S957" t="str">
            <v>จังหวัดฮอด</v>
          </cell>
          <cell r="T957" t="str">
            <v>ผบ1135</v>
          </cell>
          <cell r="U957">
            <v>2562</v>
          </cell>
          <cell r="V957" t="str">
            <v>ผบ1133</v>
          </cell>
          <cell r="W957">
            <v>2562</v>
          </cell>
          <cell r="AA957">
            <v>18</v>
          </cell>
          <cell r="AB957">
            <v>11</v>
          </cell>
          <cell r="AC957">
            <v>2562</v>
          </cell>
          <cell r="BB957" t="str">
            <v>สืบทรัพย์ 8/05/67//ลงผล 27/5/67//รายงานผล31/5/67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นายไสว ทาสี</v>
          </cell>
          <cell r="BU957">
            <v>883262011828</v>
          </cell>
          <cell r="BV957"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7" t="str">
            <v xml:space="preserve">จำเลยที่ 1
คู่สมรสจำเลยที่ 1
จำเลยที่ 2
คู่สมรสจำเลยที่ 2
จำเลยที่ 3
คู่สมรสจำเลยที่ 3
</v>
          </cell>
          <cell r="BX957" t="str">
            <v xml:space="preserve">3-5002-00061-95-0
3-5002-00601-67-9
3-5002-00062-45-0
3-5002-00016-58-6
5-5002-90001-04-4
5-5002-90001-07-9
</v>
          </cell>
          <cell r="BY957"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7" t="str">
            <v>พบ</v>
          </cell>
          <cell r="CB957">
            <v>6</v>
          </cell>
        </row>
        <row r="958">
          <cell r="B958">
            <v>2430</v>
          </cell>
          <cell r="C958">
            <v>953</v>
          </cell>
          <cell r="D958">
            <v>19</v>
          </cell>
          <cell r="E958">
            <v>12</v>
          </cell>
          <cell r="F958">
            <v>2566</v>
          </cell>
          <cell r="G958">
            <v>800074278709</v>
          </cell>
          <cell r="H958" t="str">
            <v>นาย</v>
          </cell>
          <cell r="I958" t="str">
            <v>สุทธิศักดิ์</v>
          </cell>
          <cell r="J958" t="str">
            <v>ขัดก๋า</v>
          </cell>
          <cell r="K958">
            <v>1500200165236</v>
          </cell>
          <cell r="L958" t="str">
            <v>จอมทอง</v>
          </cell>
          <cell r="M958" t="str">
            <v>เชียงใหม่ 3</v>
          </cell>
          <cell r="N958">
            <v>8</v>
          </cell>
          <cell r="O958" t="str">
            <v>ธนาคารประชาชน</v>
          </cell>
          <cell r="P958" t="str">
            <v>1.บุคคลค้ำประกัน</v>
          </cell>
          <cell r="Q958">
            <v>30000</v>
          </cell>
          <cell r="R958">
            <v>7150.08</v>
          </cell>
          <cell r="S958" t="str">
            <v>จังหวัดฮอด</v>
          </cell>
          <cell r="T958" t="str">
            <v>ผบ1165</v>
          </cell>
          <cell r="U958">
            <v>2562</v>
          </cell>
          <cell r="V958" t="str">
            <v>ผบ1140</v>
          </cell>
          <cell r="W958">
            <v>2562</v>
          </cell>
          <cell r="AA958">
            <v>18</v>
          </cell>
          <cell r="AB958">
            <v>11</v>
          </cell>
          <cell r="AC958">
            <v>2562</v>
          </cell>
          <cell r="BB958" t="str">
            <v>สืบทรัพย์ 26/04/67//ลงผล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นายสุทธิศักดิ์ ขัดก๋า</v>
          </cell>
          <cell r="BU958">
            <v>883262011827</v>
          </cell>
          <cell r="BV958" t="str">
            <v xml:space="preserve">3. </v>
          </cell>
          <cell r="BW958" t="str">
            <v>จำเลยที่ 1
จำเลยที่ 2
จำเลยที่ 3</v>
          </cell>
          <cell r="BX958" t="str">
            <v xml:space="preserve">1-5002-00165-23-6
1-5002-00149-73-7
3-5002-00272-36-5
</v>
          </cell>
          <cell r="BY958"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8" t="str">
            <v>พบ</v>
          </cell>
          <cell r="CB958">
            <v>3</v>
          </cell>
        </row>
        <row r="959">
          <cell r="B959">
            <v>2431</v>
          </cell>
          <cell r="C959">
            <v>954</v>
          </cell>
          <cell r="D959">
            <v>19</v>
          </cell>
          <cell r="E959">
            <v>12</v>
          </cell>
          <cell r="F959">
            <v>2566</v>
          </cell>
          <cell r="G959">
            <v>800033424121</v>
          </cell>
          <cell r="H959" t="str">
            <v>นาย</v>
          </cell>
          <cell r="I959" t="str">
            <v>อิทธิพล</v>
          </cell>
          <cell r="J959" t="str">
            <v>สายกันธา</v>
          </cell>
          <cell r="K959">
            <v>3501500490440</v>
          </cell>
          <cell r="L959" t="str">
            <v>จอมทอง</v>
          </cell>
          <cell r="M959" t="str">
            <v>เชียงใหม่ 3</v>
          </cell>
          <cell r="N959">
            <v>8</v>
          </cell>
          <cell r="O959" t="str">
            <v>ธนาคารประชาชน</v>
          </cell>
          <cell r="P959" t="str">
            <v>1.บุคคลค้ำประกัน</v>
          </cell>
          <cell r="Q959">
            <v>82348.62</v>
          </cell>
          <cell r="R959">
            <v>24546.9</v>
          </cell>
          <cell r="S959" t="str">
            <v>แขวงเชียงใหม่</v>
          </cell>
          <cell r="T959" t="str">
            <v>ผบ527</v>
          </cell>
          <cell r="U959">
            <v>2564</v>
          </cell>
          <cell r="V959" t="str">
            <v>ผบ1074</v>
          </cell>
          <cell r="W959">
            <v>2564</v>
          </cell>
          <cell r="AA959">
            <v>6</v>
          </cell>
          <cell r="AB959">
            <v>7</v>
          </cell>
          <cell r="AC959">
            <v>2564</v>
          </cell>
          <cell r="BB959" t="str">
            <v>สืบทรัพย์ 25/04/67//ลงผล 10/5/67//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นายอิทธิพล สายกันธา</v>
          </cell>
          <cell r="BU959">
            <v>883263011046</v>
          </cell>
          <cell r="BV959" t="str">
            <v>4.</v>
          </cell>
          <cell r="BW959" t="str">
            <v>จำเลยที่ 1
คู่สมรสจำเลยที่ 1
จำเลยที่ 2
คู่สมรสจำเลยที่ 2
จำเลยที่ 3
คู่สมรสจำเลยที่ 3</v>
          </cell>
          <cell r="BX959" t="str">
            <v xml:space="preserve">3-5015-00440-44-0
3-5002-00919-38-5
3-5002-00931-11-3
3-5002-00386-92-1
5-5002-00017-79-5
3-5002-00917-76-5
</v>
          </cell>
          <cell r="BY959"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9" t="str">
            <v>ไม่พบ</v>
          </cell>
          <cell r="CB959">
            <v>6</v>
          </cell>
        </row>
        <row r="960">
          <cell r="B960">
            <v>2432</v>
          </cell>
          <cell r="C960">
            <v>955</v>
          </cell>
          <cell r="D960">
            <v>19</v>
          </cell>
          <cell r="E960">
            <v>12</v>
          </cell>
          <cell r="F960">
            <v>2566</v>
          </cell>
          <cell r="G960">
            <v>800049442992</v>
          </cell>
          <cell r="H960" t="str">
            <v>นาย</v>
          </cell>
          <cell r="I960" t="str">
            <v>วิรัตน์</v>
          </cell>
          <cell r="J960" t="str">
            <v>พงศ์พนาชีวิน</v>
          </cell>
          <cell r="K960">
            <v>2500200001240</v>
          </cell>
          <cell r="L960" t="str">
            <v>จอมทอง</v>
          </cell>
          <cell r="M960" t="str">
            <v>เชียงใหม่ 3</v>
          </cell>
          <cell r="N960">
            <v>8</v>
          </cell>
          <cell r="O960" t="str">
            <v>ธนาคารประชาชน</v>
          </cell>
          <cell r="P960" t="str">
            <v>1.บุคคลค้ำประกัน</v>
          </cell>
          <cell r="Q960">
            <v>51512.58</v>
          </cell>
          <cell r="R960">
            <v>16093.91</v>
          </cell>
          <cell r="S960" t="str">
            <v>จังหวัดฮอด</v>
          </cell>
          <cell r="T960" t="str">
            <v>ผบ539</v>
          </cell>
          <cell r="U960">
            <v>2563</v>
          </cell>
          <cell r="V960" t="str">
            <v>ผบ161</v>
          </cell>
          <cell r="W960">
            <v>2564</v>
          </cell>
          <cell r="AA960">
            <v>24</v>
          </cell>
          <cell r="AB960">
            <v>8</v>
          </cell>
          <cell r="AC960">
            <v>2564</v>
          </cell>
          <cell r="BB960" t="str">
            <v>สืบทรัพย์ 26/04/67//ลงผล 21/5/67//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นายวิรัตน์ พงศ์พนาชีวิน</v>
          </cell>
          <cell r="BU960">
            <v>883263011267</v>
          </cell>
          <cell r="BV960"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60" t="str">
            <v>จำเลยที่ 1
คู่สมรสจำเลยที่ 1
จำเลยที่ 2
คู่สมรสจำเลยที่ 2
จำเลยที่ 3
คู่สมรสจำเลยที่ 3</v>
          </cell>
          <cell r="BX960" t="str">
            <v>2-5002-00001-24-0
3-5002-00503-65-1
1-5002-00002-11-6
1-5002-00022-44-3
3-5002-00494-10-4
3-5003-00272-78-2</v>
          </cell>
          <cell r="BY96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60" t="str">
            <v>ไม่พบ</v>
          </cell>
          <cell r="CB960">
            <v>6</v>
          </cell>
        </row>
        <row r="961">
          <cell r="B961">
            <v>2433</v>
          </cell>
          <cell r="C961">
            <v>956</v>
          </cell>
          <cell r="D961">
            <v>19</v>
          </cell>
          <cell r="E961">
            <v>12</v>
          </cell>
          <cell r="F961">
            <v>2566</v>
          </cell>
          <cell r="G961">
            <v>800067572381</v>
          </cell>
          <cell r="H961" t="str">
            <v>นาย</v>
          </cell>
          <cell r="I961" t="str">
            <v>สุทัศน์</v>
          </cell>
          <cell r="J961" t="str">
            <v>บุญทา</v>
          </cell>
          <cell r="K961">
            <v>3500200517198</v>
          </cell>
          <cell r="L961" t="str">
            <v>จอมทอง</v>
          </cell>
          <cell r="M961" t="str">
            <v>เชียงใหม่ 3</v>
          </cell>
          <cell r="N961">
            <v>8</v>
          </cell>
          <cell r="O961" t="str">
            <v>ธนาคารประชาชน</v>
          </cell>
          <cell r="P961" t="str">
            <v>1.บุคคลค้ำประกัน</v>
          </cell>
          <cell r="Q961">
            <v>42996.06</v>
          </cell>
          <cell r="R961">
            <v>12966.29</v>
          </cell>
          <cell r="S961" t="str">
            <v>จังหวัดฮอด</v>
          </cell>
          <cell r="T961" t="str">
            <v>ผบ.1168</v>
          </cell>
          <cell r="U961">
            <v>2562</v>
          </cell>
          <cell r="V961" t="str">
            <v>ผบ.1308</v>
          </cell>
          <cell r="W961">
            <v>2562</v>
          </cell>
          <cell r="X961">
            <v>2</v>
          </cell>
          <cell r="Y961">
            <v>12</v>
          </cell>
          <cell r="Z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นายสุทัศน์ บุญทา</v>
          </cell>
          <cell r="BU961">
            <v>883262011834</v>
          </cell>
          <cell r="BV961" t="str">
            <v>1.นายสุทัศน์ บถุญทา
2.นายวัชรินทร์ พจนบัณฑิต
3.นางอาภาพร  พจนบัณฑิต
4.นายอุทัย ดำรงอนุรักษ์
5.นายจุฬา โชติธนกายจน์</v>
          </cell>
          <cell r="BW961" t="str">
            <v>จำเลยที่ 1
จำเลยที่ 2
คู่สมรสจำเลยที่ 2
จำเลยที่ 3
จำเลยที่ 4</v>
          </cell>
          <cell r="BX961" t="str">
            <v xml:space="preserve">3-500-00517-19-8
3-5002-00526-64-2
3-5002-00528-31-9
2-5002-000002-97-1
3-5002-00529-12-9
</v>
          </cell>
          <cell r="BY961" t="e">
            <v>#NAME?</v>
          </cell>
          <cell r="BZ961" t="str">
            <v>พบ</v>
          </cell>
          <cell r="CB961">
            <v>5</v>
          </cell>
        </row>
        <row r="962">
          <cell r="B962">
            <v>2434</v>
          </cell>
          <cell r="C962">
            <v>957</v>
          </cell>
          <cell r="D962">
            <v>19</v>
          </cell>
          <cell r="E962">
            <v>12</v>
          </cell>
          <cell r="F962">
            <v>2566</v>
          </cell>
          <cell r="G962">
            <v>800043581399</v>
          </cell>
          <cell r="H962" t="str">
            <v>นาย</v>
          </cell>
          <cell r="I962" t="str">
            <v>เอกถวัลย์</v>
          </cell>
          <cell r="J962" t="str">
            <v>โยมนา</v>
          </cell>
          <cell r="K962">
            <v>3500200538519</v>
          </cell>
          <cell r="L962" t="str">
            <v>จอมทอง</v>
          </cell>
          <cell r="M962" t="str">
            <v>เชียงใหม่ 3</v>
          </cell>
          <cell r="N962">
            <v>8</v>
          </cell>
          <cell r="O962" t="str">
            <v>ธนาคารประชาชน</v>
          </cell>
          <cell r="P962" t="str">
            <v>1.บุคคลค้ำประกัน</v>
          </cell>
          <cell r="Q962">
            <v>65552</v>
          </cell>
          <cell r="R962">
            <v>12818.65</v>
          </cell>
          <cell r="S962" t="str">
            <v>จังหวัดฮอด</v>
          </cell>
          <cell r="T962" t="str">
            <v>ผบ.1180</v>
          </cell>
          <cell r="U962">
            <v>2562</v>
          </cell>
          <cell r="V962" t="str">
            <v>ผบ.1150</v>
          </cell>
          <cell r="W962">
            <v>2562</v>
          </cell>
          <cell r="AA962">
            <v>18</v>
          </cell>
          <cell r="AB962">
            <v>11</v>
          </cell>
          <cell r="AC962">
            <v>2562</v>
          </cell>
          <cell r="BB962" t="str">
            <v>สืบทรัพย์ 25/04/67//ลงผล 10/5/67//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นายเอกถวัลย์ โยมนา</v>
          </cell>
          <cell r="BU962">
            <v>883262011836</v>
          </cell>
          <cell r="BV962" t="str">
            <v>1.นายเอกวัลย์ โยมนา
2.นางอำพร ใจมูล
3. นายประสงค์ บูรณะ
4.นางทองสาย คำใจ
5.นายดำรง แดนไกวัลฉัตร
6.นางน้อย ใจฟูโน</v>
          </cell>
          <cell r="BW962" t="str">
            <v>จำเลยที่ 1
คู่สมรสจำเลยที่ 1
จำเลยที่ 2
คู่สมรสจำเลยที่ 2
จำเลยที่ 3
คู่สมรสจำเลยที่ 3</v>
          </cell>
          <cell r="BX962" t="str">
            <v xml:space="preserve">3-5002-00538-51-9
3-6599-00200-87-9
3-5002-00540-11-4
3-5002-00537-06-7
2-5003-00026-48-1
3-5002-00535-70-6
</v>
          </cell>
          <cell r="BY962"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2" t="str">
            <v>ไม่พบ</v>
          </cell>
          <cell r="CB962">
            <v>6</v>
          </cell>
        </row>
        <row r="963">
          <cell r="B963">
            <v>2435</v>
          </cell>
          <cell r="C963">
            <v>958</v>
          </cell>
          <cell r="D963">
            <v>23</v>
          </cell>
          <cell r="E963">
            <v>1</v>
          </cell>
          <cell r="F963">
            <v>2567</v>
          </cell>
          <cell r="G963">
            <v>800032568506</v>
          </cell>
          <cell r="H963" t="str">
            <v>นาย</v>
          </cell>
          <cell r="I963" t="str">
            <v>มงคล</v>
          </cell>
          <cell r="J963" t="str">
            <v>บุตรต๊ะ</v>
          </cell>
          <cell r="L963" t="str">
            <v>จอมทอง</v>
          </cell>
          <cell r="M963" t="str">
            <v>เชียงใหม่ 3</v>
          </cell>
          <cell r="N963">
            <v>8</v>
          </cell>
          <cell r="S963" t="str">
            <v>จังหวัดฮอด</v>
          </cell>
          <cell r="T963" t="str">
            <v>ผบ.1468</v>
          </cell>
          <cell r="U963">
            <v>2561</v>
          </cell>
          <cell r="V963" t="str">
            <v>ผบ.139</v>
          </cell>
          <cell r="W963">
            <v>2562</v>
          </cell>
          <cell r="BB963" t="str">
            <v>ถอนการยึดและถอนการบังคับคดี 23/5/2567</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นายมงคล บุตรต๊ะ</v>
          </cell>
          <cell r="BU963">
            <v>0</v>
          </cell>
          <cell r="BY963" t="e">
            <v>#NAME?</v>
          </cell>
        </row>
        <row r="964">
          <cell r="B964">
            <v>2436</v>
          </cell>
          <cell r="C964">
            <v>959</v>
          </cell>
          <cell r="D964">
            <v>23</v>
          </cell>
          <cell r="E964">
            <v>1</v>
          </cell>
          <cell r="F964">
            <v>2567</v>
          </cell>
          <cell r="G964">
            <v>800031141891</v>
          </cell>
          <cell r="H964" t="str">
            <v>นาย</v>
          </cell>
          <cell r="I964" t="str">
            <v>อุ่นคำ</v>
          </cell>
          <cell r="J964" t="str">
            <v>คำมูล</v>
          </cell>
          <cell r="L964" t="str">
            <v>ดอยเต่า</v>
          </cell>
          <cell r="M964" t="str">
            <v>เชียงใหม่ 3</v>
          </cell>
          <cell r="N964">
            <v>8</v>
          </cell>
          <cell r="S964" t="str">
            <v>จังหวัดฮอด</v>
          </cell>
          <cell r="T964" t="str">
            <v>ผบ.1328</v>
          </cell>
          <cell r="U964">
            <v>2559</v>
          </cell>
          <cell r="V964" t="str">
            <v>ผบ.1474</v>
          </cell>
          <cell r="W964">
            <v>2559</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นายอุ่นคำ คำมูล</v>
          </cell>
          <cell r="BU964">
            <v>0</v>
          </cell>
          <cell r="BY964"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5">
          <cell r="B965">
            <v>2437</v>
          </cell>
          <cell r="C965">
            <v>960</v>
          </cell>
          <cell r="D965">
            <v>23</v>
          </cell>
          <cell r="E965">
            <v>1</v>
          </cell>
          <cell r="F965">
            <v>2567</v>
          </cell>
          <cell r="G965">
            <v>8590530009</v>
          </cell>
          <cell r="H965" t="str">
            <v>นางสาว</v>
          </cell>
          <cell r="I965" t="str">
            <v>สายฝน</v>
          </cell>
          <cell r="J965" t="str">
            <v>ศรีสกุลดสาวภาคย์</v>
          </cell>
          <cell r="L965" t="str">
            <v>ดอยเต่า</v>
          </cell>
          <cell r="M965" t="str">
            <v>เชียงใหม่ 3</v>
          </cell>
          <cell r="N965">
            <v>8</v>
          </cell>
          <cell r="S965" t="str">
            <v>จังหวัดฮอด</v>
          </cell>
          <cell r="T965" t="str">
            <v>ผบ.22</v>
          </cell>
          <cell r="U965">
            <v>2559</v>
          </cell>
          <cell r="V965" t="str">
            <v>ผบ.119</v>
          </cell>
          <cell r="W965">
            <v>2559</v>
          </cell>
          <cell r="BB965" t="str">
            <v>ถอนการยึดและถอนการบังคับคดี 27/2/2568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นางสาวสายฝน ศรีสกุลดสาวภาคย์</v>
          </cell>
          <cell r="BU965">
            <v>0</v>
          </cell>
        </row>
        <row r="966">
          <cell r="B966">
            <v>2438</v>
          </cell>
          <cell r="C966">
            <v>961</v>
          </cell>
          <cell r="D966">
            <v>23</v>
          </cell>
          <cell r="E966">
            <v>1</v>
          </cell>
          <cell r="F966">
            <v>2567</v>
          </cell>
          <cell r="G966">
            <v>800023546487</v>
          </cell>
          <cell r="H966" t="str">
            <v>นาง</v>
          </cell>
          <cell r="I966" t="str">
            <v>ทองเหรียญ</v>
          </cell>
          <cell r="J966" t="str">
            <v>แสนปัญญา</v>
          </cell>
          <cell r="L966" t="str">
            <v>ฮอด</v>
          </cell>
          <cell r="M966" t="str">
            <v>เชียงใหม่ 3</v>
          </cell>
          <cell r="N966">
            <v>8</v>
          </cell>
          <cell r="S966" t="str">
            <v>จังหวัดฮอด</v>
          </cell>
          <cell r="T966" t="str">
            <v>ผบ.597</v>
          </cell>
          <cell r="U966">
            <v>2558</v>
          </cell>
          <cell r="V966" t="str">
            <v>ผบ.600</v>
          </cell>
          <cell r="W966">
            <v>2558</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นางทองเหรียญ แสนปัญญา</v>
          </cell>
          <cell r="BU966">
            <v>0</v>
          </cell>
        </row>
        <row r="967">
          <cell r="B967">
            <v>2439</v>
          </cell>
          <cell r="C967">
            <v>963</v>
          </cell>
          <cell r="D967">
            <v>25</v>
          </cell>
          <cell r="E967">
            <v>1</v>
          </cell>
          <cell r="F967">
            <v>2567</v>
          </cell>
          <cell r="G967" t="str">
            <v>800056042438,
 800077713405</v>
          </cell>
          <cell r="H967" t="str">
            <v>นางสาว</v>
          </cell>
          <cell r="I967" t="str">
            <v>พรพิมล</v>
          </cell>
          <cell r="J967" t="str">
            <v>ดีนะ</v>
          </cell>
          <cell r="K967">
            <v>1501800074950</v>
          </cell>
          <cell r="L967" t="str">
            <v>อมก๋อย</v>
          </cell>
          <cell r="M967" t="str">
            <v>เชียงใหม่ 3</v>
          </cell>
          <cell r="N967">
            <v>8</v>
          </cell>
          <cell r="O967" t="str">
            <v>ธนาคารประชาชน</v>
          </cell>
          <cell r="P967" t="str">
            <v>1.บุคคลค้ำประกัน</v>
          </cell>
          <cell r="Q967">
            <v>76349.61</v>
          </cell>
          <cell r="R967">
            <v>18843.650000000001</v>
          </cell>
          <cell r="S967" t="str">
            <v>จังหวัดฮอด</v>
          </cell>
          <cell r="T967" t="str">
            <v>ผบE210</v>
          </cell>
          <cell r="U967">
            <v>2563</v>
          </cell>
          <cell r="V967" t="str">
            <v>ผบE331</v>
          </cell>
          <cell r="W967">
            <v>2563</v>
          </cell>
          <cell r="X967">
            <v>10</v>
          </cell>
          <cell r="Y967">
            <v>9</v>
          </cell>
          <cell r="Z967">
            <v>2563</v>
          </cell>
          <cell r="BB967" t="str">
            <v>สืบทรัพย์ รายงานสืบวันที่ 19/8/2567</v>
          </cell>
          <cell r="BC967" t="str">
            <v/>
          </cell>
          <cell r="BD967" t="str">
            <v/>
          </cell>
          <cell r="BE967" t="str">
            <v/>
          </cell>
          <cell r="BF967" t="str">
            <v/>
          </cell>
          <cell r="BG967" t="str">
            <v/>
          </cell>
          <cell r="BH967" t="str">
            <v/>
          </cell>
          <cell r="BI967" t="str">
            <v/>
          </cell>
          <cell r="BJ967" t="str">
            <v/>
          </cell>
          <cell r="BK967" t="str">
            <v/>
          </cell>
          <cell r="BL967" t="str">
            <v/>
          </cell>
          <cell r="BM967" t="str">
            <v/>
          </cell>
          <cell r="BN967" t="str">
            <v/>
          </cell>
          <cell r="BO967" t="str">
            <v/>
          </cell>
          <cell r="BP967" t="str">
            <v/>
          </cell>
          <cell r="BQ967" t="str">
            <v/>
          </cell>
          <cell r="BR967" t="str">
            <v/>
          </cell>
          <cell r="BS967" t="str">
            <v/>
          </cell>
          <cell r="BT967" t="str">
            <v>นางสาวพรพิมล ดีนะ</v>
          </cell>
          <cell r="BU967">
            <v>883262011669</v>
          </cell>
          <cell r="BV967" t="str">
            <v>1.นางสาวพรพิมล  ดีนะ 
2.นายมานพ  แก้วติ
3.นายนิพนธ์  ปู่ทอง
4.นางวันดี  ปู่ทอง</v>
          </cell>
          <cell r="BW967" t="str">
            <v>จำเลยที่ 1
จำเลยที่ 2
จำเลยที่ 3
คู่สมรสจำเลยที่ 3</v>
          </cell>
          <cell r="BX967" t="str">
            <v>1-5018-00074-95-0
3-5018-00204-61-2
3-5018-00128-46-1
8-5018-84038-43-4</v>
          </cell>
          <cell r="BY967"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7" t="str">
            <v>พบ</v>
          </cell>
          <cell r="CB967">
            <v>4</v>
          </cell>
          <cell r="CC967" t="str">
            <v>นุสบา</v>
          </cell>
          <cell r="CL967">
            <v>243884</v>
          </cell>
        </row>
        <row r="968">
          <cell r="B968">
            <v>2440</v>
          </cell>
          <cell r="C968">
            <v>964</v>
          </cell>
          <cell r="D968">
            <v>25</v>
          </cell>
          <cell r="E968">
            <v>1</v>
          </cell>
          <cell r="F968">
            <v>2567</v>
          </cell>
          <cell r="G968" t="str">
            <v>800071176211, 800062370302</v>
          </cell>
          <cell r="H968" t="str">
            <v>นาย</v>
          </cell>
          <cell r="I968" t="str">
            <v>วิทยา</v>
          </cell>
          <cell r="J968" t="str">
            <v>เจริญอายุวัฒ</v>
          </cell>
          <cell r="K968">
            <v>2501800081822</v>
          </cell>
          <cell r="L968" t="str">
            <v>อมก๋อย</v>
          </cell>
          <cell r="M968" t="str">
            <v>เชียงใหม่ 3</v>
          </cell>
          <cell r="N968">
            <v>8</v>
          </cell>
          <cell r="O968" t="str">
            <v>แก้ไขหนี้ฯ, ธนาคารประชาชน</v>
          </cell>
          <cell r="P968" t="str">
            <v>1.บุคคลค้ำประกัน</v>
          </cell>
          <cell r="Q968">
            <v>37920.99</v>
          </cell>
          <cell r="R968">
            <v>13100.95</v>
          </cell>
          <cell r="S968" t="str">
            <v>จังหวัดฮอด</v>
          </cell>
          <cell r="T968" t="str">
            <v>ผบ19</v>
          </cell>
          <cell r="U968">
            <v>2564</v>
          </cell>
          <cell r="V968" t="str">
            <v>ผบ39</v>
          </cell>
          <cell r="W968">
            <v>2564</v>
          </cell>
          <cell r="X968">
            <v>1</v>
          </cell>
          <cell r="Y968">
            <v>6</v>
          </cell>
          <cell r="Z968">
            <v>2564</v>
          </cell>
          <cell r="AG968">
            <v>7</v>
          </cell>
          <cell r="AH968">
            <v>6</v>
          </cell>
          <cell r="AI968">
            <v>2565</v>
          </cell>
          <cell r="BB968" t="str">
            <v>รายงานผลสืบ วันที่ 24/8/2567</v>
          </cell>
          <cell r="BC968">
            <v>1500</v>
          </cell>
          <cell r="BD968">
            <v>24</v>
          </cell>
          <cell r="BE968">
            <v>1</v>
          </cell>
          <cell r="BF968">
            <v>2568</v>
          </cell>
          <cell r="BG968">
            <v>0</v>
          </cell>
          <cell r="BH968" t="str">
            <v>-</v>
          </cell>
          <cell r="BI968" t="str">
            <v>-</v>
          </cell>
          <cell r="BJ968" t="str">
            <v>-</v>
          </cell>
          <cell r="BK968">
            <v>0</v>
          </cell>
          <cell r="BL968">
            <v>1260</v>
          </cell>
          <cell r="BM968">
            <v>0</v>
          </cell>
          <cell r="BN968" t="str">
            <v/>
          </cell>
          <cell r="BO968" t="str">
            <v/>
          </cell>
          <cell r="BP968" t="str">
            <v/>
          </cell>
          <cell r="BQ968" t="str">
            <v>-</v>
          </cell>
          <cell r="BR968" t="str">
            <v>-</v>
          </cell>
          <cell r="BS968" t="str">
            <v>-</v>
          </cell>
          <cell r="BT968" t="str">
            <v>นายวิทยา เจริญอายุวัฒ</v>
          </cell>
          <cell r="BU968">
            <v>883263011620</v>
          </cell>
          <cell r="BV968" t="str">
            <v>1.นายวิทยา  เจริญอายุวัฒ
2.นางสาวภคมน  เจริญอายุวัฒ
3.นายชัชชัย  ตะอู
4.นางสาวอนุสรา  พลเตโชดม
5.นายเลิศฤทธิ์  ขนม</v>
          </cell>
          <cell r="BW968" t="str">
            <v>จำเลยที่ 1
คู่สมรสจำเลยที่ 1
จำเลยที่ 2
คู่สมรสจำเลยที่ 2
จำเลยที่ 3</v>
          </cell>
          <cell r="BX968" t="str">
            <v>2-5018-00081-82-2
2-5018-00080-60-5
2-5018-00028-05-9
2-5018-00046-11-3
3-5201-00102-06-9</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8" t="str">
            <v>ไม่พบทรัพย์</v>
          </cell>
          <cell r="CB968">
            <v>5</v>
          </cell>
          <cell r="CC968" t="str">
            <v>ลลิตา</v>
          </cell>
          <cell r="CL968">
            <v>243854</v>
          </cell>
        </row>
        <row r="969">
          <cell r="B969">
            <v>2441</v>
          </cell>
          <cell r="C969">
            <v>965</v>
          </cell>
          <cell r="D969">
            <v>25</v>
          </cell>
          <cell r="E969">
            <v>1</v>
          </cell>
          <cell r="F969">
            <v>2567</v>
          </cell>
          <cell r="G969" t="str">
            <v>800073300793, 800097659448</v>
          </cell>
          <cell r="H969" t="str">
            <v>นางสาว</v>
          </cell>
          <cell r="I969" t="str">
            <v>อรพินธิ์</v>
          </cell>
          <cell r="J969" t="str">
            <v>จี่มะลิ</v>
          </cell>
          <cell r="K969">
            <v>3501800012004</v>
          </cell>
          <cell r="L969" t="str">
            <v>อมก๋อย</v>
          </cell>
          <cell r="M969" t="str">
            <v>เชียงใหม่ 3</v>
          </cell>
          <cell r="N969">
            <v>8</v>
          </cell>
          <cell r="O969" t="str">
            <v>แก้ไขหนี้ฯ</v>
          </cell>
          <cell r="P969" t="str">
            <v>1.บุคคลค้ำประกัน</v>
          </cell>
          <cell r="Q969">
            <v>32411.59</v>
          </cell>
          <cell r="R969">
            <v>7581.68</v>
          </cell>
          <cell r="S969" t="str">
            <v>จังหวัดฮอด</v>
          </cell>
          <cell r="T969" t="str">
            <v>ผบE169</v>
          </cell>
          <cell r="U969">
            <v>2563</v>
          </cell>
          <cell r="V969" t="str">
            <v>ผบE265</v>
          </cell>
          <cell r="W969">
            <v>2563</v>
          </cell>
          <cell r="AA969">
            <v>2</v>
          </cell>
          <cell r="AB969">
            <v>9</v>
          </cell>
          <cell r="AC969">
            <v>2563</v>
          </cell>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950</v>
          </cell>
          <cell r="BM969">
            <v>0</v>
          </cell>
          <cell r="BN969" t="str">
            <v/>
          </cell>
          <cell r="BO969" t="str">
            <v/>
          </cell>
          <cell r="BP969" t="str">
            <v/>
          </cell>
          <cell r="BQ969" t="str">
            <v>-</v>
          </cell>
          <cell r="BR969" t="str">
            <v>-</v>
          </cell>
          <cell r="BS969" t="str">
            <v>-</v>
          </cell>
          <cell r="BT969" t="str">
            <v>นางสาวอรพินธิ์ จี่มะลิ</v>
          </cell>
          <cell r="BU969">
            <v>883262011656</v>
          </cell>
          <cell r="BV969" t="str">
            <v>1.นางสาวอรพินธิ์  จี๋มะลิ
2.นายเสรี  โชติสันติพร
3.นางศรินทรา  อมรใฝ่เพิ่มพูน</v>
          </cell>
          <cell r="BW969" t="str">
            <v>จำเลยที่ 1
จำเลยที่ 2
คู่สมรสจำเลยที่ 2</v>
          </cell>
          <cell r="BX969" t="str">
            <v>3-5018-00012-00-4
3-5805-0047-73-1
1-804-00011-06-2</v>
          </cell>
          <cell r="BY969"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9" t="str">
            <v>ไม่พบทรัพย์</v>
          </cell>
          <cell r="CB969">
            <v>3</v>
          </cell>
          <cell r="CC969" t="str">
            <v>ลลิตา</v>
          </cell>
          <cell r="CL969">
            <v>243854</v>
          </cell>
        </row>
        <row r="970">
          <cell r="B970">
            <v>2442</v>
          </cell>
          <cell r="C970">
            <v>966</v>
          </cell>
          <cell r="D970">
            <v>25</v>
          </cell>
          <cell r="E970">
            <v>1</v>
          </cell>
          <cell r="F970">
            <v>2567</v>
          </cell>
          <cell r="G970">
            <v>800076741258</v>
          </cell>
          <cell r="H970" t="str">
            <v>นาย</v>
          </cell>
          <cell r="I970" t="str">
            <v>บุญชม</v>
          </cell>
          <cell r="J970" t="str">
            <v>ขอนพืช</v>
          </cell>
          <cell r="K970">
            <v>3540600085309</v>
          </cell>
          <cell r="L970" t="str">
            <v>อมก๋อย</v>
          </cell>
          <cell r="M970" t="str">
            <v>เชียงใหม่ 3</v>
          </cell>
          <cell r="N970">
            <v>8</v>
          </cell>
          <cell r="O970" t="str">
            <v>เคหะ, ไทรทอง, ไทรทอง</v>
          </cell>
          <cell r="P970" t="str">
            <v>1.บุคคลค้ำประกัน</v>
          </cell>
          <cell r="Q970">
            <v>37228.019999999997</v>
          </cell>
          <cell r="R970">
            <v>6236.13</v>
          </cell>
          <cell r="S970" t="str">
            <v>จังหวัดฮอด</v>
          </cell>
          <cell r="T970" t="str">
            <v>ผบ1036</v>
          </cell>
          <cell r="U970">
            <v>2562</v>
          </cell>
          <cell r="V970" t="str">
            <v>ผบ1174</v>
          </cell>
          <cell r="W970">
            <v>2562</v>
          </cell>
          <cell r="AA970">
            <v>19</v>
          </cell>
          <cell r="AB970">
            <v>11</v>
          </cell>
          <cell r="AC970">
            <v>2562</v>
          </cell>
          <cell r="BB970" t="str">
            <v>รายงานผลสืบ วันที่ 24/8/2567</v>
          </cell>
          <cell r="BC970">
            <v>900</v>
          </cell>
          <cell r="BD970">
            <v>24</v>
          </cell>
          <cell r="BE970">
            <v>1</v>
          </cell>
          <cell r="BF970">
            <v>2568</v>
          </cell>
          <cell r="BG970">
            <v>0</v>
          </cell>
          <cell r="BH970" t="str">
            <v>-</v>
          </cell>
          <cell r="BI970" t="str">
            <v>-</v>
          </cell>
          <cell r="BJ970" t="str">
            <v>-</v>
          </cell>
          <cell r="BK970">
            <v>0</v>
          </cell>
          <cell r="BL970">
            <v>775</v>
          </cell>
          <cell r="BM970">
            <v>0</v>
          </cell>
          <cell r="BN970" t="str">
            <v/>
          </cell>
          <cell r="BO970" t="str">
            <v/>
          </cell>
          <cell r="BP970" t="str">
            <v/>
          </cell>
          <cell r="BQ970" t="str">
            <v>-</v>
          </cell>
          <cell r="BR970" t="str">
            <v>-</v>
          </cell>
          <cell r="BS970" t="str">
            <v>-</v>
          </cell>
          <cell r="BT970" t="str">
            <v>นายบุญชม ขอนพืช</v>
          </cell>
          <cell r="BU970">
            <v>883262011661</v>
          </cell>
          <cell r="BV970" t="str">
            <v>1.นายบุญชม  ขอนพืช
2.นางสาวนิลุบล  ภูดัย
3.นางสาวจิณณ์พัชฌาน์  ศรีทอง</v>
          </cell>
          <cell r="BW970" t="str">
            <v>จำเลยที่ 1
คู่สมรสจำเลยที่ 1
จำเลยที่ 2</v>
          </cell>
          <cell r="BX970" t="str">
            <v>3-5406-00085-30-9
1-5018-00107-14-9
3-5014-00456-72-0</v>
          </cell>
          <cell r="BY970"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70" t="str">
            <v>ไม่พบทรัพย์</v>
          </cell>
          <cell r="CB970">
            <v>3</v>
          </cell>
          <cell r="CC970" t="str">
            <v>ลลิตา</v>
          </cell>
          <cell r="CL970">
            <v>243854</v>
          </cell>
        </row>
        <row r="971">
          <cell r="B971">
            <v>2443</v>
          </cell>
          <cell r="C971">
            <v>967</v>
          </cell>
          <cell r="D971">
            <v>31</v>
          </cell>
          <cell r="E971">
            <v>1</v>
          </cell>
          <cell r="F971">
            <v>2567</v>
          </cell>
          <cell r="G971">
            <v>800028944646</v>
          </cell>
          <cell r="H971" t="str">
            <v>นาย</v>
          </cell>
          <cell r="I971" t="str">
            <v>สุชาติ</v>
          </cell>
          <cell r="J971" t="str">
            <v>เทียนทอง</v>
          </cell>
          <cell r="K971" t="str">
            <v>3 5407 00442 53 7</v>
          </cell>
          <cell r="L971" t="str">
            <v>ดอยสะเก็ด</v>
          </cell>
          <cell r="M971" t="str">
            <v>เชียงใหม่ 2</v>
          </cell>
          <cell r="N971">
            <v>8</v>
          </cell>
          <cell r="P971" t="str">
            <v>1.บุคคลค้ำประกัน</v>
          </cell>
          <cell r="S971" t="str">
            <v>จังหวัดแพร่</v>
          </cell>
          <cell r="T971" t="str">
            <v>ผบ.2265</v>
          </cell>
          <cell r="U971">
            <v>2557</v>
          </cell>
          <cell r="V971" t="str">
            <v>ผบ.2482</v>
          </cell>
          <cell r="W971">
            <v>2557</v>
          </cell>
          <cell r="X971">
            <v>27</v>
          </cell>
          <cell r="Y971">
            <v>10</v>
          </cell>
          <cell r="Z971">
            <v>2557</v>
          </cell>
          <cell r="BB971" t="str">
            <v>รายงานผลสืบทรัพย์ 19/4/2567</v>
          </cell>
          <cell r="BC971">
            <v>900</v>
          </cell>
          <cell r="BD971">
            <v>30</v>
          </cell>
          <cell r="BE971">
            <v>5</v>
          </cell>
          <cell r="BF971">
            <v>2568</v>
          </cell>
          <cell r="BG971">
            <v>0</v>
          </cell>
          <cell r="BH971" t="str">
            <v>-</v>
          </cell>
          <cell r="BI971" t="str">
            <v>-</v>
          </cell>
          <cell r="BJ971" t="str">
            <v>-</v>
          </cell>
          <cell r="BK971">
            <v>0</v>
          </cell>
          <cell r="BL971">
            <v>845</v>
          </cell>
          <cell r="BM971">
            <v>0</v>
          </cell>
          <cell r="BN971" t="str">
            <v/>
          </cell>
          <cell r="BO971" t="str">
            <v/>
          </cell>
          <cell r="BP971" t="str">
            <v/>
          </cell>
          <cell r="BQ971" t="str">
            <v>-</v>
          </cell>
          <cell r="BR971" t="str">
            <v>-</v>
          </cell>
          <cell r="BS971" t="str">
            <v>-</v>
          </cell>
          <cell r="BT971" t="str">
            <v>นายสุชาติ เทียนทอง</v>
          </cell>
          <cell r="BU971">
            <v>0</v>
          </cell>
          <cell r="BV971" t="str">
            <v>1.นายสุชาติ เทียนทอง 
2.นางหรือนางสาวสมบูรณ์ อาจหาญ
3.นางสาวเกษราภรณ์ ศรีแก้วขัน</v>
          </cell>
          <cell r="BW971" t="str">
            <v>จำเลยที่ 1
จำเลยที่ 2
จำเลยที่ 3</v>
          </cell>
          <cell r="BX971" t="str">
            <v xml:space="preserve">3-5407-00442-53-7
3-5006-00260-21-6
1-5099-00455-54-5
</v>
          </cell>
          <cell r="BY971"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1" t="str">
            <v>ไม่พบ</v>
          </cell>
        </row>
        <row r="972">
          <cell r="B972">
            <v>2444</v>
          </cell>
          <cell r="C972">
            <v>968</v>
          </cell>
          <cell r="D972">
            <v>25</v>
          </cell>
          <cell r="E972">
            <v>1</v>
          </cell>
          <cell r="F972">
            <v>2567</v>
          </cell>
          <cell r="G972">
            <v>800075028780</v>
          </cell>
          <cell r="H972" t="str">
            <v>นาย</v>
          </cell>
          <cell r="I972" t="str">
            <v xml:space="preserve">นครินทร์ </v>
          </cell>
          <cell r="J972" t="str">
            <v>ญาติมาก</v>
          </cell>
          <cell r="K972">
            <v>1500400057852</v>
          </cell>
          <cell r="L972" t="str">
            <v>อมก๋อย</v>
          </cell>
          <cell r="M972" t="str">
            <v>เชียงใหม่ 3</v>
          </cell>
          <cell r="N972">
            <v>8</v>
          </cell>
          <cell r="O972" t="str">
            <v>ธนาคารประชาชน</v>
          </cell>
          <cell r="P972" t="str">
            <v>1.บุคคลค้ำประกัน</v>
          </cell>
          <cell r="Q972">
            <v>83330</v>
          </cell>
          <cell r="R972">
            <v>15085.06</v>
          </cell>
          <cell r="S972" t="str">
            <v>จังหวัดฮอด</v>
          </cell>
          <cell r="T972" t="str">
            <v>ผบ1037</v>
          </cell>
          <cell r="U972">
            <v>2562</v>
          </cell>
          <cell r="V972" t="str">
            <v>ผบ1175</v>
          </cell>
          <cell r="W972">
            <v>2562</v>
          </cell>
          <cell r="AA972">
            <v>19</v>
          </cell>
          <cell r="AB972">
            <v>11</v>
          </cell>
          <cell r="AC972">
            <v>2562</v>
          </cell>
          <cell r="BB972" t="str">
            <v>รายงานผลสืบ วันที่ 24/8/2567</v>
          </cell>
          <cell r="BC972">
            <v>900</v>
          </cell>
          <cell r="BD972">
            <v>24</v>
          </cell>
          <cell r="BE972">
            <v>1</v>
          </cell>
          <cell r="BF972">
            <v>2568</v>
          </cell>
          <cell r="BG972">
            <v>0</v>
          </cell>
          <cell r="BH972" t="str">
            <v>-</v>
          </cell>
          <cell r="BI972" t="str">
            <v>-</v>
          </cell>
          <cell r="BJ972" t="str">
            <v>-</v>
          </cell>
          <cell r="BK972">
            <v>0</v>
          </cell>
          <cell r="BL972">
            <v>785</v>
          </cell>
          <cell r="BM972">
            <v>0</v>
          </cell>
          <cell r="BN972" t="str">
            <v/>
          </cell>
          <cell r="BO972" t="str">
            <v/>
          </cell>
          <cell r="BP972" t="str">
            <v/>
          </cell>
          <cell r="BQ972" t="str">
            <v>-</v>
          </cell>
          <cell r="BR972" t="str">
            <v>-</v>
          </cell>
          <cell r="BS972" t="str">
            <v>-</v>
          </cell>
          <cell r="BT972" t="str">
            <v>นายนครินทร์  ญาติมาก</v>
          </cell>
          <cell r="BU972">
            <v>883262011662</v>
          </cell>
          <cell r="BV972" t="str">
            <v xml:space="preserve">1.นายนครินทร์  ญาติมาก
2.นายวิวัฒน์  กริ่นซ้อน
3.นางจันทร์เจรา  กริ่นซ้อน
</v>
          </cell>
          <cell r="BW972" t="str">
            <v>จำเลยที่ 1
จำเลยที่ 2
คู่สมรสจำเลยที่ 2</v>
          </cell>
          <cell r="BX972" t="str">
            <v>1-5004-00057-85-2
3-5712-00375-05-0
3-5018-00053-76-2</v>
          </cell>
          <cell r="BY972"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2" t="str">
            <v>ไม่พบทรัพย์</v>
          </cell>
          <cell r="CB972">
            <v>3</v>
          </cell>
          <cell r="CC972" t="str">
            <v>ลลิตา</v>
          </cell>
          <cell r="CL972">
            <v>243854</v>
          </cell>
        </row>
        <row r="973">
          <cell r="B973">
            <v>2445</v>
          </cell>
          <cell r="C973">
            <v>969</v>
          </cell>
          <cell r="D973">
            <v>25</v>
          </cell>
          <cell r="E973">
            <v>1</v>
          </cell>
          <cell r="F973">
            <v>2567</v>
          </cell>
          <cell r="G973">
            <v>800072148938</v>
          </cell>
          <cell r="H973" t="str">
            <v>นางสาว</v>
          </cell>
          <cell r="I973" t="str">
            <v>พิมฤทัย</v>
          </cell>
          <cell r="J973" t="str">
            <v>ไชยวงษ์</v>
          </cell>
          <cell r="K973">
            <v>1501800073597</v>
          </cell>
          <cell r="L973" t="str">
            <v>อมก๋อย</v>
          </cell>
          <cell r="M973" t="str">
            <v>เชียงใหม่ 3</v>
          </cell>
          <cell r="N973">
            <v>8</v>
          </cell>
          <cell r="O973" t="str">
            <v>แก้ไขหนี้ฯ</v>
          </cell>
          <cell r="P973" t="str">
            <v>1.บุคคลค้ำประกัน</v>
          </cell>
          <cell r="Q973">
            <v>40277</v>
          </cell>
          <cell r="R973">
            <v>10178.950000000001</v>
          </cell>
          <cell r="S973" t="str">
            <v>จังหวัดฮอด</v>
          </cell>
          <cell r="T973" t="str">
            <v>ผบ1038</v>
          </cell>
          <cell r="U973">
            <v>2562</v>
          </cell>
          <cell r="V973" t="str">
            <v>ผบ1176</v>
          </cell>
          <cell r="W973">
            <v>2562</v>
          </cell>
          <cell r="AA973">
            <v>19</v>
          </cell>
          <cell r="AB973">
            <v>11</v>
          </cell>
          <cell r="AC973">
            <v>2562</v>
          </cell>
          <cell r="BB973" t="str">
            <v>รายงานผลสืบทรัพย์ 27/8/2567</v>
          </cell>
          <cell r="BC973">
            <v>900</v>
          </cell>
          <cell r="BD973">
            <v>24</v>
          </cell>
          <cell r="BE973">
            <v>1</v>
          </cell>
          <cell r="BF973">
            <v>2568</v>
          </cell>
          <cell r="BG973">
            <v>0</v>
          </cell>
          <cell r="BH973" t="str">
            <v>-</v>
          </cell>
          <cell r="BI973" t="str">
            <v>-</v>
          </cell>
          <cell r="BJ973" t="str">
            <v>-</v>
          </cell>
          <cell r="BK973">
            <v>0</v>
          </cell>
          <cell r="BL973">
            <v>825</v>
          </cell>
          <cell r="BM973">
            <v>0</v>
          </cell>
          <cell r="BN973" t="str">
            <v/>
          </cell>
          <cell r="BO973" t="str">
            <v/>
          </cell>
          <cell r="BP973" t="str">
            <v/>
          </cell>
          <cell r="BQ973" t="str">
            <v>-</v>
          </cell>
          <cell r="BR973" t="str">
            <v>-</v>
          </cell>
          <cell r="BS973" t="str">
            <v>-</v>
          </cell>
          <cell r="BT973" t="str">
            <v>นางสาวพิมฤทัย ไชยวงษ์</v>
          </cell>
          <cell r="BU973">
            <v>883262011665</v>
          </cell>
          <cell r="BV973" t="str">
            <v>1.นางสาวพิมฤทัย  ไชยวงษ์
2.นางสาวพิมพิไล  ไชยวงษ์
3.นายสยาม  จันทร์หล้า</v>
          </cell>
          <cell r="BW973" t="str">
            <v>จำเลยที่ 1
จำเลยที่ 2
จำเลยที่ 3</v>
          </cell>
          <cell r="BX973" t="str">
            <v>1-5018-00073-59-7
2-5018-00037-12-2
1-5018-00057-15-0</v>
          </cell>
          <cell r="BY973"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3" t="str">
            <v>พบทรัพย์</v>
          </cell>
          <cell r="CB973">
            <v>3</v>
          </cell>
          <cell r="CC973" t="str">
            <v>ลลิตา</v>
          </cell>
          <cell r="CL973">
            <v>243884</v>
          </cell>
        </row>
        <row r="974">
          <cell r="B974">
            <v>2446</v>
          </cell>
          <cell r="C974">
            <v>970</v>
          </cell>
          <cell r="D974">
            <v>25</v>
          </cell>
          <cell r="E974">
            <v>1</v>
          </cell>
          <cell r="F974">
            <v>2567</v>
          </cell>
          <cell r="G974" t="str">
            <v>800087363175, 800087363183, 800087363167</v>
          </cell>
          <cell r="H974" t="str">
            <v>นางสาว</v>
          </cell>
          <cell r="I974" t="str">
            <v>มัณฑนา</v>
          </cell>
          <cell r="J974" t="str">
            <v>ดาวเลิศ</v>
          </cell>
          <cell r="K974">
            <v>1509900032831</v>
          </cell>
          <cell r="L974" t="str">
            <v>อมก๋อย</v>
          </cell>
          <cell r="M974" t="str">
            <v>เชียงใหม่ 3</v>
          </cell>
          <cell r="N974">
            <v>8</v>
          </cell>
          <cell r="O974" t="str">
            <v>เคหะ, ไทรทอง, ไทรทอง</v>
          </cell>
          <cell r="P974" t="str">
            <v>2.หลักทรัพย์ค้ำประกัน</v>
          </cell>
          <cell r="Q974">
            <v>2529940.9700000002</v>
          </cell>
          <cell r="R974">
            <v>322602.84000000003</v>
          </cell>
          <cell r="S974" t="str">
            <v>จังหวัดเชียงใหม่</v>
          </cell>
          <cell r="T974" t="str">
            <v>ผบE689</v>
          </cell>
          <cell r="U974">
            <v>2566</v>
          </cell>
          <cell r="V974" t="str">
            <v>ผบE917</v>
          </cell>
          <cell r="W974">
            <v>2566</v>
          </cell>
          <cell r="X974">
            <v>12</v>
          </cell>
          <cell r="Y974">
            <v>6</v>
          </cell>
          <cell r="Z974">
            <v>2566</v>
          </cell>
          <cell r="BB974" t="str">
            <v>//เอาไปยึด 11/6/2567//</v>
          </cell>
          <cell r="BC974" t="str">
            <v/>
          </cell>
          <cell r="BD974" t="str">
            <v/>
          </cell>
          <cell r="BE974" t="str">
            <v/>
          </cell>
          <cell r="BF974" t="str">
            <v/>
          </cell>
          <cell r="BG974" t="str">
            <v/>
          </cell>
          <cell r="BH974" t="str">
            <v/>
          </cell>
          <cell r="BI974" t="str">
            <v/>
          </cell>
          <cell r="BJ974" t="str">
            <v/>
          </cell>
          <cell r="BK974" t="str">
            <v/>
          </cell>
          <cell r="BL974" t="str">
            <v/>
          </cell>
          <cell r="BM974" t="str">
            <v/>
          </cell>
          <cell r="BN974" t="str">
            <v/>
          </cell>
          <cell r="BO974" t="str">
            <v/>
          </cell>
          <cell r="BP974" t="str">
            <v/>
          </cell>
          <cell r="BQ974" t="str">
            <v/>
          </cell>
          <cell r="BR974" t="str">
            <v/>
          </cell>
          <cell r="BS974" t="str">
            <v/>
          </cell>
          <cell r="BT974" t="str">
            <v>นางสาวมัณฑนา ดาวเลิศ</v>
          </cell>
          <cell r="BU974">
            <v>888166010068</v>
          </cell>
        </row>
        <row r="975">
          <cell r="B975">
            <v>2447</v>
          </cell>
          <cell r="C975">
            <v>971</v>
          </cell>
          <cell r="D975">
            <v>25</v>
          </cell>
          <cell r="E975">
            <v>1</v>
          </cell>
          <cell r="F975">
            <v>2567</v>
          </cell>
          <cell r="G975">
            <v>800055923216</v>
          </cell>
          <cell r="H975" t="str">
            <v>นางสาว</v>
          </cell>
          <cell r="I975" t="str">
            <v>สมศรี</v>
          </cell>
          <cell r="J975" t="str">
            <v>วีรยุทธกำจร</v>
          </cell>
          <cell r="K975">
            <v>3501800239289</v>
          </cell>
          <cell r="L975" t="str">
            <v>อมก๋อย</v>
          </cell>
          <cell r="M975" t="str">
            <v>เชียงใหม่ 3</v>
          </cell>
          <cell r="N975">
            <v>8</v>
          </cell>
          <cell r="O975" t="str">
            <v>ธนาคารประชาชน</v>
          </cell>
          <cell r="P975" t="str">
            <v>1.บุคคลค้ำประกัน</v>
          </cell>
          <cell r="Q975">
            <v>80542.720000000001</v>
          </cell>
          <cell r="R975">
            <v>37414.269999999997</v>
          </cell>
          <cell r="S975" t="str">
            <v>จังหวัดฮอด</v>
          </cell>
          <cell r="T975" t="str">
            <v>ผบE568</v>
          </cell>
          <cell r="U975">
            <v>2566</v>
          </cell>
          <cell r="V975" t="str">
            <v>ผบE794</v>
          </cell>
          <cell r="W975">
            <v>2566</v>
          </cell>
          <cell r="X975">
            <v>11</v>
          </cell>
          <cell r="Y975">
            <v>7</v>
          </cell>
          <cell r="Z975">
            <v>2566</v>
          </cell>
          <cell r="BB975" t="str">
            <v>รายงานผลสืบทรัพย์ 27/8/2567</v>
          </cell>
          <cell r="BC975">
            <v>1200</v>
          </cell>
          <cell r="BD975">
            <v>24</v>
          </cell>
          <cell r="BE975">
            <v>1</v>
          </cell>
          <cell r="BF975">
            <v>2568</v>
          </cell>
          <cell r="BG975">
            <v>0</v>
          </cell>
          <cell r="BH975" t="str">
            <v>-</v>
          </cell>
          <cell r="BI975" t="str">
            <v>-</v>
          </cell>
          <cell r="BJ975" t="str">
            <v>-</v>
          </cell>
          <cell r="BK975">
            <v>0</v>
          </cell>
          <cell r="BL975">
            <v>1140</v>
          </cell>
          <cell r="BM975">
            <v>0</v>
          </cell>
          <cell r="BN975" t="str">
            <v/>
          </cell>
          <cell r="BO975" t="str">
            <v/>
          </cell>
          <cell r="BP975" t="str">
            <v/>
          </cell>
          <cell r="BQ975" t="str">
            <v>-</v>
          </cell>
          <cell r="BR975" t="str">
            <v>-</v>
          </cell>
          <cell r="BS975" t="str">
            <v>-</v>
          </cell>
          <cell r="BT975" t="str">
            <v>นางสาวสมศรี วีรยุทธกำจร</v>
          </cell>
          <cell r="BU975">
            <v>888166010041</v>
          </cell>
          <cell r="BV975" t="str">
            <v xml:space="preserve">1.นางสาวหรือนางสมศรี  วีรยุทธกำจร
2.นายธงชัย  วุฒิศีลวัต
3.นายกร  อินต๊ะพันธ์
4.นางวิไลวรรณ  อินต๊ะพันธ์
</v>
          </cell>
          <cell r="BW975" t="str">
            <v>จำเลยที่ 1
คู่สมรสจำเลยที่ 1
จำเลยที่ 2
คู่สมรสจำเลยที่ 2</v>
          </cell>
          <cell r="BX975" t="str">
            <v>3-5018-00239-28-9
5-5018-01074-14-0
3-5018-00052-57-0
3-5018-00239-29-7</v>
          </cell>
          <cell r="BY975"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5" t="str">
            <v>พบทรัพย์</v>
          </cell>
          <cell r="CB975">
            <v>4</v>
          </cell>
          <cell r="CC975" t="str">
            <v>ลลิตา</v>
          </cell>
          <cell r="CL975">
            <v>243884</v>
          </cell>
        </row>
        <row r="976">
          <cell r="B976">
            <v>2448</v>
          </cell>
          <cell r="C976">
            <v>972</v>
          </cell>
          <cell r="D976">
            <v>25</v>
          </cell>
          <cell r="E976">
            <v>1</v>
          </cell>
          <cell r="F976">
            <v>2567</v>
          </cell>
          <cell r="G976">
            <v>800064000931</v>
          </cell>
          <cell r="H976" t="str">
            <v>นางสาว</v>
          </cell>
          <cell r="I976" t="str">
            <v xml:space="preserve">เบญญาภา </v>
          </cell>
          <cell r="J976" t="str">
            <v>ม่วงใหม่</v>
          </cell>
          <cell r="K976">
            <v>1361000209721</v>
          </cell>
          <cell r="L976" t="str">
            <v>ฮอด</v>
          </cell>
          <cell r="M976" t="str">
            <v>เชียงใหม่ 3</v>
          </cell>
          <cell r="N976">
            <v>8</v>
          </cell>
          <cell r="O976" t="str">
            <v>ธนาคารประชาชน</v>
          </cell>
          <cell r="P976" t="str">
            <v>1.บุคคลค้ำประกัน</v>
          </cell>
          <cell r="Q976">
            <v>174870</v>
          </cell>
          <cell r="R976">
            <v>44824.97</v>
          </cell>
          <cell r="S976" t="str">
            <v>จังหวัดฮอด</v>
          </cell>
          <cell r="T976" t="str">
            <v>ผบE204</v>
          </cell>
          <cell r="U976">
            <v>2563</v>
          </cell>
          <cell r="V976" t="str">
            <v>ผบE329</v>
          </cell>
          <cell r="W976">
            <v>2563</v>
          </cell>
          <cell r="X976">
            <v>10</v>
          </cell>
          <cell r="Y976">
            <v>9</v>
          </cell>
          <cell r="Z976">
            <v>2563</v>
          </cell>
          <cell r="BB976" t="str">
            <v>สืบทรัพย์ (คำสั่ง 25/1/2567) // (รายงานวันที่ 23/9/2567)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นางสาวเบญญาภา  ม่วงใหม่</v>
          </cell>
          <cell r="BU976" t="str">
            <v xml:space="preserve"> </v>
          </cell>
          <cell r="BV976" t="str">
            <v>1.นางสาวฐิติชญาน์ ม่วงใหม่
2.นายรินทร์ คอนชัย
3.นางเพ็ญศรี ดอนชัย
4.นายแก้ว ดอนชัย
5.นายธีรเดช สืบเนียม</v>
          </cell>
          <cell r="BW976" t="str">
            <v>จำเลยที่ 1
คู่สมรสจำเลยที่ 1
จำเลยที่ 2
คู่สมรสจำเลยที่ 2
จำเลยที่ 3</v>
          </cell>
          <cell r="BX976" t="str">
            <v>1-3610-00209-72-1
1-5706-00042-51-4
5-5106-90001-43-3
3-5706-00198-66-9
3-5016-00325-41-6</v>
          </cell>
          <cell r="BY97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6" t="str">
            <v>ไม่พบ</v>
          </cell>
          <cell r="CC976" t="str">
            <v>ปฏิยุทธ์</v>
          </cell>
        </row>
        <row r="977">
          <cell r="B977">
            <v>2449</v>
          </cell>
          <cell r="C977">
            <v>973</v>
          </cell>
          <cell r="D977">
            <v>25</v>
          </cell>
          <cell r="E977">
            <v>1</v>
          </cell>
          <cell r="F977">
            <v>2567</v>
          </cell>
          <cell r="G977">
            <v>800088364669</v>
          </cell>
          <cell r="H977" t="str">
            <v>นาย</v>
          </cell>
          <cell r="I977" t="str">
            <v>เจริญพร</v>
          </cell>
          <cell r="J977" t="str">
            <v>สินสะโน</v>
          </cell>
          <cell r="K977">
            <v>1310600017147</v>
          </cell>
          <cell r="L977" t="str">
            <v>ฮอด</v>
          </cell>
          <cell r="M977" t="str">
            <v>เชียงใหม่ 3</v>
          </cell>
          <cell r="N977">
            <v>8</v>
          </cell>
          <cell r="O977" t="str">
            <v>ธนาคารประชาชน</v>
          </cell>
          <cell r="P977" t="str">
            <v>1.บุคคลค้ำประกัน</v>
          </cell>
          <cell r="Q977">
            <v>193216</v>
          </cell>
          <cell r="R977">
            <v>34710.15</v>
          </cell>
          <cell r="S977" t="str">
            <v>จังหวัดฮอด</v>
          </cell>
          <cell r="T977" t="str">
            <v>ผบE192</v>
          </cell>
          <cell r="U977">
            <v>2563</v>
          </cell>
          <cell r="V977" t="str">
            <v>ผบE321</v>
          </cell>
          <cell r="W977">
            <v>2563</v>
          </cell>
          <cell r="X977">
            <v>9</v>
          </cell>
          <cell r="Y977">
            <v>9</v>
          </cell>
          <cell r="Z977">
            <v>2563</v>
          </cell>
          <cell r="BB977" t="str">
            <v>สืบทรัพย์ (คำสั่ง 25/1/2567) // (รายงานวันที่ 25/9/2567)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นายเจริญพร สินสะโน</v>
          </cell>
          <cell r="BU977">
            <v>883263011097</v>
          </cell>
          <cell r="BV977" t="str">
            <v>1.นาย เจริญทรัพย์ สินสะโน
2.นายพีระพงษ์ ถิ่นแย้ม
3.นางสาวดวงกมล ใบแก้ว
4.นายอนันต์ หล้าแง๋</v>
          </cell>
          <cell r="BW977" t="str">
            <v>จำเลยที่ 1
จำเลยที่ 2
จำเลยที่ 3
คู่สมรสจำเลยที่ 3</v>
          </cell>
          <cell r="BX977" t="str">
            <v>1-3106-00017-14-7
3-5016-00237-91-6
1-5016-00108-98-2
1-5016-00082-27-4</v>
          </cell>
          <cell r="BY977"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7" t="str">
            <v>พบ</v>
          </cell>
          <cell r="CC977" t="str">
            <v>ปฏิยุทธ์</v>
          </cell>
        </row>
        <row r="978">
          <cell r="B978">
            <v>2450</v>
          </cell>
          <cell r="C978">
            <v>974</v>
          </cell>
          <cell r="D978">
            <v>25</v>
          </cell>
          <cell r="E978">
            <v>1</v>
          </cell>
          <cell r="F978">
            <v>2567</v>
          </cell>
          <cell r="G978">
            <v>800085273889</v>
          </cell>
          <cell r="H978" t="str">
            <v>นาย</v>
          </cell>
          <cell r="I978" t="str">
            <v>ณัฐกร</v>
          </cell>
          <cell r="J978" t="str">
            <v>เสนะจุติ</v>
          </cell>
          <cell r="K978">
            <v>1509970118611</v>
          </cell>
          <cell r="L978" t="str">
            <v>ฮอด</v>
          </cell>
          <cell r="M978" t="str">
            <v>เชียงใหม่ 3</v>
          </cell>
          <cell r="N978">
            <v>8</v>
          </cell>
          <cell r="O978" t="str">
            <v>ธนาคารประชาชน</v>
          </cell>
          <cell r="P978" t="str">
            <v>1.บุคคลค้ำประกัน</v>
          </cell>
          <cell r="Q978">
            <v>38324</v>
          </cell>
          <cell r="R978">
            <v>4910.3</v>
          </cell>
          <cell r="S978" t="str">
            <v>จังหวัดฮอด</v>
          </cell>
          <cell r="T978" t="str">
            <v>ผบE171</v>
          </cell>
          <cell r="U978">
            <v>2563</v>
          </cell>
          <cell r="V978" t="str">
            <v>ผบE286</v>
          </cell>
          <cell r="W978">
            <v>2563</v>
          </cell>
          <cell r="AA978">
            <v>3</v>
          </cell>
          <cell r="AB978">
            <v>9</v>
          </cell>
          <cell r="AC978">
            <v>2563</v>
          </cell>
          <cell r="AG978">
            <v>19</v>
          </cell>
          <cell r="AH978">
            <v>10</v>
          </cell>
          <cell r="AI978">
            <v>2564</v>
          </cell>
          <cell r="BB978" t="str">
            <v>สืบทรัพย์ (คำสั่ง 25/1/2567) // (รายงานวันที่ 23/9/2567)</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นายณัฐกร เสนะจุติ</v>
          </cell>
          <cell r="BU978">
            <v>883263011165</v>
          </cell>
          <cell r="BV978" t="str">
            <v>1.นายณัฐกร เสนะจุคิ
2.นายภัทรพล แก้ววงศ์
3.นางสาวธนัธพร แก้วคำ</v>
          </cell>
          <cell r="BW978" t="str">
            <v>จำเลยที่ 1
จำเลยที่ 2
จำเลยที่ 3</v>
          </cell>
          <cell r="BX978" t="str">
            <v xml:space="preserve">1-5099-70118-61-1
1-5016-00057-59-8
3-5002-00142- 33-0 </v>
          </cell>
          <cell r="BY97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8" t="str">
            <v>ไม่พบ</v>
          </cell>
          <cell r="CC978" t="str">
            <v>ปฏิยุทธ์</v>
          </cell>
        </row>
        <row r="979">
          <cell r="B979">
            <v>2451</v>
          </cell>
          <cell r="C979">
            <v>975</v>
          </cell>
          <cell r="D979">
            <v>25</v>
          </cell>
          <cell r="E979">
            <v>1</v>
          </cell>
          <cell r="F979">
            <v>2567</v>
          </cell>
          <cell r="G979">
            <v>800064124434</v>
          </cell>
          <cell r="H979" t="str">
            <v>นาย</v>
          </cell>
          <cell r="I979" t="str">
            <v>ชัชวาล</v>
          </cell>
          <cell r="J979" t="str">
            <v>ไร่ดี</v>
          </cell>
          <cell r="K979">
            <v>3301201316580</v>
          </cell>
          <cell r="L979" t="str">
            <v>ฮอด</v>
          </cell>
          <cell r="M979" t="str">
            <v>เชียงใหม่ 3</v>
          </cell>
          <cell r="N979">
            <v>8</v>
          </cell>
          <cell r="O979" t="str">
            <v>ธนาคารประชาชน</v>
          </cell>
          <cell r="P979" t="str">
            <v>1.บุคคลค้ำประกัน</v>
          </cell>
          <cell r="Q979">
            <v>139564</v>
          </cell>
          <cell r="R979">
            <v>25367.09</v>
          </cell>
          <cell r="S979" t="str">
            <v>จังหวัดฮอด</v>
          </cell>
          <cell r="T979" t="str">
            <v>ผบE195</v>
          </cell>
          <cell r="U979">
            <v>2563</v>
          </cell>
          <cell r="V979" t="str">
            <v>ผบE323</v>
          </cell>
          <cell r="W979">
            <v>2563</v>
          </cell>
          <cell r="X979">
            <v>9</v>
          </cell>
          <cell r="Y979">
            <v>9</v>
          </cell>
          <cell r="Z979">
            <v>2563</v>
          </cell>
          <cell r="BC979" t="str">
            <v/>
          </cell>
          <cell r="BD979" t="str">
            <v/>
          </cell>
          <cell r="BE979" t="str">
            <v/>
          </cell>
          <cell r="BF979" t="str">
            <v/>
          </cell>
          <cell r="BG979" t="str">
            <v/>
          </cell>
          <cell r="BH979" t="str">
            <v/>
          </cell>
          <cell r="BI979" t="str">
            <v/>
          </cell>
          <cell r="BJ979" t="str">
            <v/>
          </cell>
          <cell r="BK979" t="str">
            <v/>
          </cell>
          <cell r="BL979" t="str">
            <v/>
          </cell>
          <cell r="BM979" t="str">
            <v/>
          </cell>
          <cell r="BN979" t="str">
            <v/>
          </cell>
          <cell r="BO979" t="str">
            <v/>
          </cell>
          <cell r="BP979" t="str">
            <v/>
          </cell>
          <cell r="BQ979" t="str">
            <v/>
          </cell>
          <cell r="BR979" t="str">
            <v/>
          </cell>
          <cell r="BS979" t="str">
            <v/>
          </cell>
          <cell r="BT979" t="str">
            <v>นายชัชวาล ไร่ดี</v>
          </cell>
          <cell r="BU979">
            <v>883263011100</v>
          </cell>
        </row>
        <row r="980">
          <cell r="B980">
            <v>2452</v>
          </cell>
          <cell r="C980">
            <v>976</v>
          </cell>
          <cell r="D980">
            <v>25</v>
          </cell>
          <cell r="E980">
            <v>1</v>
          </cell>
          <cell r="F980">
            <v>2567</v>
          </cell>
          <cell r="G980">
            <v>800058815633</v>
          </cell>
          <cell r="H980" t="str">
            <v>นางสาว</v>
          </cell>
          <cell r="I980" t="str">
            <v>หทัยกาญจน์</v>
          </cell>
          <cell r="J980" t="str">
            <v>ศิริ</v>
          </cell>
          <cell r="K980">
            <v>3501800062630</v>
          </cell>
          <cell r="L980" t="str">
            <v>ฮอด</v>
          </cell>
          <cell r="M980" t="str">
            <v>เชียงใหม่ 3</v>
          </cell>
          <cell r="N980">
            <v>8</v>
          </cell>
          <cell r="O980" t="str">
            <v>พัฒนาองค์กรชุมชน</v>
          </cell>
          <cell r="P980" t="str">
            <v>1.บุคคลค้ำประกัน</v>
          </cell>
          <cell r="Q980">
            <v>64253.760000000002</v>
          </cell>
          <cell r="R980">
            <v>15337.07</v>
          </cell>
          <cell r="S980" t="str">
            <v>จังหวัดฮอด</v>
          </cell>
          <cell r="T980" t="str">
            <v>ผบE200</v>
          </cell>
          <cell r="U980">
            <v>2563</v>
          </cell>
          <cell r="V980" t="str">
            <v>ผบE318</v>
          </cell>
          <cell r="W980">
            <v>2563</v>
          </cell>
          <cell r="AA980">
            <v>9</v>
          </cell>
          <cell r="AB980">
            <v>9</v>
          </cell>
          <cell r="AC980">
            <v>2563</v>
          </cell>
          <cell r="BB980" t="str">
            <v>สืบทรัพย์ (คำสั่ง 25/1/2567) //(รายงานวันที่ 4/9/67)</v>
          </cell>
          <cell r="BC980">
            <v>900</v>
          </cell>
          <cell r="BD980">
            <v>24</v>
          </cell>
          <cell r="BE980">
            <v>1</v>
          </cell>
          <cell r="BF980">
            <v>2568</v>
          </cell>
          <cell r="BG980">
            <v>0</v>
          </cell>
          <cell r="BH980" t="str">
            <v>-</v>
          </cell>
          <cell r="BI980" t="str">
            <v>-</v>
          </cell>
          <cell r="BJ980" t="str">
            <v>-</v>
          </cell>
          <cell r="BK980">
            <v>0</v>
          </cell>
          <cell r="BL980">
            <v>1255</v>
          </cell>
          <cell r="BM980">
            <v>0</v>
          </cell>
          <cell r="BN980" t="str">
            <v/>
          </cell>
          <cell r="BO980" t="str">
            <v/>
          </cell>
          <cell r="BP980" t="str">
            <v/>
          </cell>
          <cell r="BQ980" t="str">
            <v>-</v>
          </cell>
          <cell r="BR980" t="str">
            <v>-</v>
          </cell>
          <cell r="BS980" t="str">
            <v>-</v>
          </cell>
          <cell r="BT980" t="str">
            <v>นางสาวหทัยกาญจน์ ศิริ</v>
          </cell>
          <cell r="BU980">
            <v>883263011109</v>
          </cell>
          <cell r="BV980" t="str">
            <v>1.นางสาวหทัยกาญจน์ ศิริ
2.นางสาวทอง หวันแดง
3. นางอาด อุตเวียง</v>
          </cell>
          <cell r="BW980" t="str">
            <v>จำเลยที่ 1
จำเลยที่ 2
จำเลยที่ 3</v>
          </cell>
          <cell r="BX980" t="str">
            <v>3-5018-00062-63-0
3-5016-00292-91-7
3-5016-00292-92-5</v>
          </cell>
          <cell r="BY980"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80" t="str">
            <v>พบ</v>
          </cell>
          <cell r="CC980" t="str">
            <v>ปฏิยุทธ์</v>
          </cell>
          <cell r="CL980">
            <v>243880</v>
          </cell>
        </row>
        <row r="981">
          <cell r="B981">
            <v>2453</v>
          </cell>
          <cell r="C981">
            <v>977</v>
          </cell>
          <cell r="D981">
            <v>25</v>
          </cell>
          <cell r="E981">
            <v>1</v>
          </cell>
          <cell r="F981">
            <v>2567</v>
          </cell>
          <cell r="G981">
            <v>856253002476</v>
          </cell>
          <cell r="H981" t="str">
            <v>นาง</v>
          </cell>
          <cell r="I981" t="str">
            <v>ชิณากานต์</v>
          </cell>
          <cell r="J981" t="str">
            <v>เจริญสุข</v>
          </cell>
          <cell r="K981">
            <v>3501200598547</v>
          </cell>
          <cell r="L981" t="str">
            <v>ฮอด</v>
          </cell>
          <cell r="M981" t="str">
            <v>เชียงใหม่ 3</v>
          </cell>
          <cell r="N981">
            <v>8</v>
          </cell>
          <cell r="O981" t="str">
            <v>พัฒนาชีวิตครู</v>
          </cell>
          <cell r="P981" t="str">
            <v>1.บุคคลค้ำประกัน</v>
          </cell>
          <cell r="Q981">
            <v>1295870.43</v>
          </cell>
          <cell r="R981">
            <v>316713.37</v>
          </cell>
          <cell r="S981" t="str">
            <v>จังหวัดเชียงใหม่</v>
          </cell>
          <cell r="T981" t="str">
            <v>ผบ2315</v>
          </cell>
          <cell r="U981">
            <v>2560</v>
          </cell>
          <cell r="V981" t="str">
            <v>ผบ2690</v>
          </cell>
          <cell r="W981">
            <v>2560</v>
          </cell>
          <cell r="AA981">
            <v>25</v>
          </cell>
          <cell r="AB981">
            <v>12</v>
          </cell>
          <cell r="AC981">
            <v>2560</v>
          </cell>
          <cell r="BB981" t="str">
            <v>สืบทรัพย์ (คำสั่ง 25/1/2567) //(รายงานวันที่ 4/9/67)</v>
          </cell>
          <cell r="BC981">
            <v>3000</v>
          </cell>
          <cell r="BD981">
            <v>24</v>
          </cell>
          <cell r="BE981">
            <v>1</v>
          </cell>
          <cell r="BF981">
            <v>2568</v>
          </cell>
          <cell r="BG981">
            <v>0</v>
          </cell>
          <cell r="BH981" t="str">
            <v>-</v>
          </cell>
          <cell r="BI981" t="str">
            <v>-</v>
          </cell>
          <cell r="BJ981" t="str">
            <v>-</v>
          </cell>
          <cell r="BK981">
            <v>0</v>
          </cell>
          <cell r="BL981">
            <v>6405</v>
          </cell>
          <cell r="BM981">
            <v>0</v>
          </cell>
          <cell r="BN981" t="str">
            <v/>
          </cell>
          <cell r="BO981" t="str">
            <v/>
          </cell>
          <cell r="BP981" t="str">
            <v/>
          </cell>
          <cell r="BQ981" t="str">
            <v>-</v>
          </cell>
          <cell r="BR981" t="str">
            <v>-</v>
          </cell>
          <cell r="BS981" t="str">
            <v>-</v>
          </cell>
          <cell r="BT981" t="str">
            <v>นางชิณากานต์ เจริญสุข</v>
          </cell>
          <cell r="BU981">
            <v>823760010284</v>
          </cell>
          <cell r="BV981"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1"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1" t="str">
            <v>3-5012-00598-54-7
3-5014-00290-33-3
3-5003-00348-24-0
5-5016-00006-82-1
3-5012-00603-21-4
3-5103-00376-35-9
1-5711-00056-29-1
3-5012-00124-27-8
3-5012-00232-07-1
3-5705-00896-16-0</v>
          </cell>
          <cell r="BY981"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1" t="str">
            <v>พบ</v>
          </cell>
          <cell r="CC981" t="str">
            <v>ปฏิยุทธ์</v>
          </cell>
          <cell r="CL981">
            <v>243880</v>
          </cell>
        </row>
        <row r="982">
          <cell r="B982">
            <v>2454</v>
          </cell>
          <cell r="C982">
            <v>978</v>
          </cell>
          <cell r="D982">
            <v>25</v>
          </cell>
          <cell r="E982">
            <v>1</v>
          </cell>
          <cell r="F982">
            <v>2567</v>
          </cell>
          <cell r="G982">
            <v>856251001942</v>
          </cell>
          <cell r="H982" t="str">
            <v xml:space="preserve">นาย
</v>
          </cell>
          <cell r="I982" t="str">
            <v xml:space="preserve">เสริม 
</v>
          </cell>
          <cell r="J982" t="str">
            <v xml:space="preserve">แก้วก๋องมา
</v>
          </cell>
          <cell r="K982" t="str">
            <v>3 5002 00041 81 9
3 5002 00625 68 3</v>
          </cell>
          <cell r="L982" t="str">
            <v>ฮอด</v>
          </cell>
          <cell r="M982" t="str">
            <v>เชียงใหม่ 3</v>
          </cell>
          <cell r="N982">
            <v>8</v>
          </cell>
          <cell r="O982" t="str">
            <v>ไทรทอง</v>
          </cell>
          <cell r="P982" t="str">
            <v>2.หลักทรัพย์ค้ำประกัน</v>
          </cell>
          <cell r="Q982">
            <v>176124.86</v>
          </cell>
          <cell r="R982">
            <v>21415.01</v>
          </cell>
          <cell r="S982" t="str">
            <v>จังหวัดฮอด</v>
          </cell>
          <cell r="T982" t="str">
            <v>ผบ227</v>
          </cell>
          <cell r="U982">
            <v>2559</v>
          </cell>
          <cell r="V982" t="str">
            <v>ผบ330</v>
          </cell>
          <cell r="W982">
            <v>2559</v>
          </cell>
          <cell r="X982">
            <v>23</v>
          </cell>
          <cell r="Y982">
            <v>6</v>
          </cell>
          <cell r="Z982">
            <v>2559</v>
          </cell>
          <cell r="AG982">
            <v>1</v>
          </cell>
          <cell r="AH982">
            <v>5</v>
          </cell>
          <cell r="AI982">
            <v>2560</v>
          </cell>
          <cell r="BB982" t="str">
            <v>สืบทรัพย์ (คำสั่ง 25/1/2567) // (รายงานวันที่ 23/9/2567)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 xml:space="preserve">นาย
เสริม 
 แก้วก๋องมา
</v>
          </cell>
          <cell r="BU982">
            <v>823759010207</v>
          </cell>
          <cell r="BV982" t="str">
            <v>1.นายเสริม แก้วก๋องมา
2.นางใฝทอง แก้วก๋องมา
3.นางสุดา เตชะวงค์</v>
          </cell>
          <cell r="BW982" t="str">
            <v>จำเลยที่ 1
จำเลยที่ 2
จำเลยที่ 3</v>
          </cell>
          <cell r="BX982" t="str">
            <v>3-5002-00041-81-9
3-5002-00625-68-3
3-5002-00625-66-7</v>
          </cell>
          <cell r="BY982"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2" t="str">
            <v>ไม่พบ</v>
          </cell>
          <cell r="CC982" t="str">
            <v>ปฏิยุทธ์</v>
          </cell>
        </row>
        <row r="983">
          <cell r="B983">
            <v>2455</v>
          </cell>
          <cell r="C983">
            <v>979</v>
          </cell>
          <cell r="D983">
            <v>25</v>
          </cell>
          <cell r="E983">
            <v>1</v>
          </cell>
          <cell r="F983">
            <v>2567</v>
          </cell>
          <cell r="G983">
            <v>800062007847</v>
          </cell>
          <cell r="H983" t="str">
            <v>นาย</v>
          </cell>
          <cell r="I983" t="str">
            <v>รังสรรค์</v>
          </cell>
          <cell r="J983" t="str">
            <v>อินทะนู</v>
          </cell>
          <cell r="K983">
            <v>3190200547431</v>
          </cell>
          <cell r="L983" t="str">
            <v>ฮอด</v>
          </cell>
          <cell r="M983" t="str">
            <v>เชียงใหม่ 3</v>
          </cell>
          <cell r="N983">
            <v>8</v>
          </cell>
          <cell r="O983" t="str">
            <v>ธนาคารประชาชน</v>
          </cell>
          <cell r="P983" t="str">
            <v>1.บุคคลค้ำประกัน</v>
          </cell>
          <cell r="Q983">
            <v>49712.87</v>
          </cell>
          <cell r="R983">
            <v>19877.259999999998</v>
          </cell>
          <cell r="S983" t="str">
            <v>จังหวัดฮอด</v>
          </cell>
          <cell r="T983" t="str">
            <v>ผบ62</v>
          </cell>
          <cell r="U983">
            <v>2564</v>
          </cell>
          <cell r="V983" t="str">
            <v>ผบ77</v>
          </cell>
          <cell r="W983">
            <v>2564</v>
          </cell>
          <cell r="AA983">
            <v>21</v>
          </cell>
          <cell r="AB983">
            <v>6</v>
          </cell>
          <cell r="AC983">
            <v>2564</v>
          </cell>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นายรังสรรค์ อินทะนู</v>
          </cell>
          <cell r="BU983">
            <v>883263011156</v>
          </cell>
          <cell r="BV983" t="str">
            <v>1.นายรังสรรค์ อินทะนุ
2.นางสาวเนรัญชรา จันทราศรี
3.นางน้ำฝน แสนดี
4.ร.ต.ไสว คำละ</v>
          </cell>
          <cell r="BW983" t="str">
            <v>จำเลยที่ 1
จำเลยที่ 2
จำเลยที่ 3
คู่สมรสจำเลยที่ 3</v>
          </cell>
          <cell r="BX983" t="str">
            <v>3-1902-00547-43-1
3-5016-00014-09-7
3-5099-00984-02-1
5-5106-90006-52-3</v>
          </cell>
          <cell r="BY98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3" t="str">
            <v>พบ</v>
          </cell>
          <cell r="CC983" t="str">
            <v>ปฏิยุทธ์</v>
          </cell>
        </row>
        <row r="984">
          <cell r="B984">
            <v>2456</v>
          </cell>
          <cell r="C984">
            <v>980</v>
          </cell>
          <cell r="D984">
            <v>25</v>
          </cell>
          <cell r="E984">
            <v>1</v>
          </cell>
          <cell r="F984">
            <v>2567</v>
          </cell>
          <cell r="G984">
            <v>800039105724</v>
          </cell>
          <cell r="H984" t="str">
            <v>นาง</v>
          </cell>
          <cell r="I984" t="str">
            <v>ธัญญรัตน์</v>
          </cell>
          <cell r="J984" t="str">
            <v>คำแห่</v>
          </cell>
          <cell r="K984">
            <v>3500200005189</v>
          </cell>
          <cell r="L984" t="str">
            <v>ฮอด</v>
          </cell>
          <cell r="M984" t="str">
            <v>เชียงใหม่ 3</v>
          </cell>
          <cell r="N984">
            <v>8</v>
          </cell>
          <cell r="O984" t="str">
            <v>ธนาคารประชาชน</v>
          </cell>
          <cell r="P984" t="str">
            <v>1.บุคคลค้ำประกัน</v>
          </cell>
          <cell r="Q984">
            <v>55000</v>
          </cell>
          <cell r="R984">
            <v>5979.04</v>
          </cell>
          <cell r="S984" t="str">
            <v>จังหวัดฮอด</v>
          </cell>
          <cell r="T984" t="str">
            <v>ผบ257</v>
          </cell>
          <cell r="U984">
            <v>2560</v>
          </cell>
          <cell r="V984" t="str">
            <v>ผบ260</v>
          </cell>
          <cell r="W984">
            <v>2560</v>
          </cell>
          <cell r="AA984">
            <v>14</v>
          </cell>
          <cell r="AB984">
            <v>6</v>
          </cell>
          <cell r="AC984">
            <v>2560</v>
          </cell>
          <cell r="BB984" t="str">
            <v>สืบทรัพย์ (คำสั่ง 25/1/2567) // (รายงานวันที่ 25/9/2567)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นางธัญญรัตน์ คำแห่</v>
          </cell>
          <cell r="BU984">
            <v>8237599010210</v>
          </cell>
          <cell r="BV984" t="str">
            <v>1.นางธัญญรัตน์ ปัญญายิ่ง
2.นายกมล ปิมปัญญา
3.นางยุพา ถอนยอด
4.นายสวัสดิ์ เหงียนดิ่น</v>
          </cell>
          <cell r="BW984" t="str">
            <v>จำเลยที่ 1
จำเลยที่ 2
จำเลยที่ 3
คู่สมรสจำเลยที่ 3</v>
          </cell>
          <cell r="BX984" t="str">
            <v>3-5002-00005-18-9
3-5002-00706-95-1
3-5002-00601-26-1
8-4301-88002-38-5</v>
          </cell>
          <cell r="BY98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4" t="str">
            <v>พบ</v>
          </cell>
          <cell r="CC984" t="str">
            <v>ปฏิยุทธ์</v>
          </cell>
          <cell r="CD984" t="str">
            <v>นางธัญญรัตน์ คำแห่</v>
          </cell>
        </row>
        <row r="985">
          <cell r="B985">
            <v>2457</v>
          </cell>
          <cell r="C985">
            <v>981</v>
          </cell>
          <cell r="D985">
            <v>25</v>
          </cell>
          <cell r="E985">
            <v>1</v>
          </cell>
          <cell r="F985">
            <v>2567</v>
          </cell>
          <cell r="G985">
            <v>800021574465</v>
          </cell>
          <cell r="H985" t="str">
            <v>นาง</v>
          </cell>
          <cell r="I985" t="str">
            <v>แสงจันทร์</v>
          </cell>
          <cell r="J985" t="str">
            <v>วิมาลา</v>
          </cell>
          <cell r="K985">
            <v>3501600100732</v>
          </cell>
          <cell r="L985" t="str">
            <v>ฮอด</v>
          </cell>
          <cell r="M985" t="str">
            <v>เชียงใหม่ 3</v>
          </cell>
          <cell r="N985">
            <v>8</v>
          </cell>
          <cell r="O985" t="str">
            <v>ธนาคารประชาชน</v>
          </cell>
          <cell r="P985" t="str">
            <v>1.บุคคลค้ำประกัน</v>
          </cell>
          <cell r="Q985">
            <v>37628.76</v>
          </cell>
          <cell r="R985">
            <v>13553.68</v>
          </cell>
          <cell r="S985" t="str">
            <v>จังหวัดฮอด</v>
          </cell>
          <cell r="T985" t="str">
            <v>ผบ1060</v>
          </cell>
          <cell r="U985">
            <v>2562</v>
          </cell>
          <cell r="V985" t="str">
            <v>ผบ1188</v>
          </cell>
          <cell r="W985">
            <v>2562</v>
          </cell>
          <cell r="AA985">
            <v>19</v>
          </cell>
          <cell r="AB985">
            <v>11</v>
          </cell>
          <cell r="AC985">
            <v>2562</v>
          </cell>
          <cell r="BB985" t="str">
            <v>สืบทรัพย์ (คำสั่ง 25/1/2567) // (รายงานวันที่ 23/9/2567)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นางแสงจันทร์ วิมาลา</v>
          </cell>
          <cell r="BU985">
            <v>823758010717</v>
          </cell>
          <cell r="BV985" t="str">
            <v>1.นางแสงจันทร์ วิมาลา
2.นายมงคล วิมาลา
3.นางสาวฟทัย กันทะติ๊บ
4.นายบุญยก คำแก้ว
5.นางมาลี คำแก้ว</v>
          </cell>
          <cell r="BW985" t="str">
            <v xml:space="preserve">จำเลยที่ 1
คู่สมรสจำเลยที่ 1
จำเลยที่ 2
จำเลยที่ 3
คู่สมรสจำเลยที่ 3
</v>
          </cell>
          <cell r="BX985" t="str">
            <v>3-5016-00100-73-2
3-5016-00098-33-9
3-5103-00352-76-0
3-5002-00746-42-1
3-9201-00728-36-3</v>
          </cell>
          <cell r="BY98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5" t="str">
            <v>ไม่พบ</v>
          </cell>
          <cell r="CC985" t="str">
            <v>ปฏิยุทธ์</v>
          </cell>
        </row>
        <row r="986">
          <cell r="B986">
            <v>2458</v>
          </cell>
          <cell r="C986">
            <v>982</v>
          </cell>
          <cell r="D986">
            <v>25</v>
          </cell>
          <cell r="E986">
            <v>1</v>
          </cell>
          <cell r="F986">
            <v>2567</v>
          </cell>
          <cell r="G986">
            <v>800026585599</v>
          </cell>
          <cell r="H986" t="str">
            <v>นาง</v>
          </cell>
          <cell r="I986" t="str">
            <v>วิลาวัลย์</v>
          </cell>
          <cell r="J986" t="str">
            <v>เจริญสุข</v>
          </cell>
          <cell r="K986">
            <v>3501600010989</v>
          </cell>
          <cell r="L986" t="str">
            <v>ฮอด</v>
          </cell>
          <cell r="M986" t="str">
            <v xml:space="preserve">เชียงใหม่ 3 </v>
          </cell>
          <cell r="N986">
            <v>8</v>
          </cell>
          <cell r="O986" t="str">
            <v>ธนาคารประชาชน</v>
          </cell>
          <cell r="P986" t="str">
            <v>1.บุคคลค้ำประกัน</v>
          </cell>
          <cell r="Q986">
            <v>164572</v>
          </cell>
          <cell r="R986">
            <v>19668.18</v>
          </cell>
          <cell r="S986" t="str">
            <v>จังหวัดฮอด</v>
          </cell>
          <cell r="T986" t="str">
            <v>ผบ749</v>
          </cell>
          <cell r="U986">
            <v>2558</v>
          </cell>
          <cell r="V986" t="str">
            <v>ผบ1140</v>
          </cell>
          <cell r="W986">
            <v>2559</v>
          </cell>
          <cell r="X986">
            <v>7</v>
          </cell>
          <cell r="Y986">
            <v>3</v>
          </cell>
          <cell r="Z986">
            <v>2559</v>
          </cell>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นางวิลาวัลย์ เจริญสุข</v>
          </cell>
          <cell r="BU986">
            <v>0</v>
          </cell>
          <cell r="BV986" t="str">
            <v>1.นางสาววิลาวัลย์ เจริญสุข
2.นายประพันธ์ บ้านเรือน
3.นายดำ ปันทะวัง
4.นายณัฐพร ณ ลำพูน</v>
          </cell>
          <cell r="BW986" t="str">
            <v>จำเลยที่ 1
คู่สมรสจำเลยที่ 1
จำเลยที่ 2
จำเลยที่ 3</v>
          </cell>
          <cell r="BX986" t="str">
            <v>3-5016-00010-98-9
3-5002-00143-63-8
3-5016-00010-76-8
1-5099-00618-98-4</v>
          </cell>
          <cell r="BY98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6" t="str">
            <v>พบ</v>
          </cell>
          <cell r="CC986" t="str">
            <v>ปฏิยุทธ์</v>
          </cell>
          <cell r="CD986" t="str">
            <v>นางวิลาวัลย์ เจริญสุข</v>
          </cell>
        </row>
        <row r="987">
          <cell r="B987">
            <v>2459</v>
          </cell>
          <cell r="C987">
            <v>983</v>
          </cell>
          <cell r="D987">
            <v>25</v>
          </cell>
          <cell r="E987">
            <v>1</v>
          </cell>
          <cell r="F987">
            <v>2567</v>
          </cell>
          <cell r="G987">
            <v>800040378435</v>
          </cell>
          <cell r="H987" t="str">
            <v>นาย</v>
          </cell>
          <cell r="I987" t="str">
            <v>วิทยา</v>
          </cell>
          <cell r="J987" t="str">
            <v>คำมาวัน</v>
          </cell>
          <cell r="K987">
            <v>3500200821253</v>
          </cell>
          <cell r="L987" t="str">
            <v>ฮอด</v>
          </cell>
          <cell r="M987" t="str">
            <v>เชียงใหม่ 3</v>
          </cell>
          <cell r="N987">
            <v>8</v>
          </cell>
          <cell r="O987" t="str">
            <v>ธนาคารประชาชน</v>
          </cell>
          <cell r="P987" t="str">
            <v>1.บุคคลค้ำประกัน</v>
          </cell>
          <cell r="Q987">
            <v>31652</v>
          </cell>
          <cell r="R987">
            <v>5073.4799999999996</v>
          </cell>
          <cell r="S987" t="str">
            <v>จังหวัดฮอด</v>
          </cell>
          <cell r="T987" t="str">
            <v>ผบ258</v>
          </cell>
          <cell r="U987">
            <v>2560</v>
          </cell>
          <cell r="V987" t="str">
            <v>ผบ335</v>
          </cell>
          <cell r="W987">
            <v>2560</v>
          </cell>
          <cell r="AA987">
            <v>25</v>
          </cell>
          <cell r="AB987">
            <v>7</v>
          </cell>
          <cell r="AC987">
            <v>2560</v>
          </cell>
          <cell r="BB987" t="str">
            <v>สืบทรัพย์ (คำสั่ง 25/1/2567) // (รายงานวันที่ 25/9/2567)</v>
          </cell>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นายวิทยา คำมาวัน</v>
          </cell>
          <cell r="BU987">
            <v>0</v>
          </cell>
          <cell r="BV987"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7" t="str">
            <v>จำเลยที่ 1
คู่สมรสจำเลยที่ 1
จำเลยที่ 2
คู่สมรสจำเลยที่ 2
จำเลยที่ 3
คู่สมรสจำเลยที่ 3</v>
          </cell>
          <cell r="BX987" t="str">
            <v>3-5002-00821-25-3
3-5704-00815-36-2
3-3613-00123-06-2
3-5002-00612-97-2
1-5099-00518-06-7
1-5016-00072-48-1</v>
          </cell>
          <cell r="BY987"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7" t="str">
            <v>พบ</v>
          </cell>
          <cell r="CC987" t="str">
            <v>ปฏิยุทธ์</v>
          </cell>
          <cell r="CD987" t="str">
            <v>นายวิทยา คำมาวัน</v>
          </cell>
        </row>
        <row r="988">
          <cell r="B988">
            <v>2460</v>
          </cell>
          <cell r="C988">
            <v>984</v>
          </cell>
          <cell r="D988">
            <v>25</v>
          </cell>
          <cell r="E988">
            <v>1</v>
          </cell>
          <cell r="F988">
            <v>2567</v>
          </cell>
          <cell r="G988">
            <v>800027345639</v>
          </cell>
          <cell r="H988" t="str">
            <v xml:space="preserve">นางสาว
</v>
          </cell>
          <cell r="I988" t="str">
            <v xml:space="preserve">ปีย์วราหรือนฤดี
</v>
          </cell>
          <cell r="J988" t="str">
            <v>ปราบไพรีหรือยวงการ</v>
          </cell>
          <cell r="K988" t="str">
            <v>3 6105 00141 43 5
3 5099 00112 74 1</v>
          </cell>
          <cell r="L988" t="str">
            <v>ฮอด</v>
          </cell>
          <cell r="M988" t="str">
            <v>เชียงใหม่ 3</v>
          </cell>
          <cell r="N988">
            <v>8</v>
          </cell>
          <cell r="O988" t="str">
            <v>เคหะ</v>
          </cell>
          <cell r="P988" t="str">
            <v>2.หลักทรัพย์ค้ำประกัน</v>
          </cell>
          <cell r="Q988">
            <v>1443563.36</v>
          </cell>
          <cell r="R988">
            <v>200386.23</v>
          </cell>
          <cell r="S988" t="str">
            <v>จังหวัดเชียงใหม่</v>
          </cell>
          <cell r="T988" t="str">
            <v>ผบ1847</v>
          </cell>
          <cell r="U988">
            <v>2558</v>
          </cell>
          <cell r="V988" t="str">
            <v>ผบ2331</v>
          </cell>
          <cell r="W988">
            <v>2558</v>
          </cell>
          <cell r="X988">
            <v>16</v>
          </cell>
          <cell r="Y988">
            <v>11</v>
          </cell>
          <cell r="Z988">
            <v>2558</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นางสาว
ปีย์วราหรือนฤดี
 ปราบไพรีหรือยวงการ</v>
          </cell>
          <cell r="BU988">
            <v>823758010346</v>
          </cell>
          <cell r="BV988" t="str">
            <v>1.นางสาวนฤดี ยวงการ 
2.นายจักรกริศน์ ปราบไพรี</v>
          </cell>
          <cell r="BW988" t="str">
            <v>จำเลยที่ 1
จำเลยที่ 2</v>
          </cell>
          <cell r="BX988" t="str">
            <v>3-6105-00141-43-5
3-5099-00112-74-1</v>
          </cell>
          <cell r="BY988"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8" t="str">
            <v>ไม่พบ</v>
          </cell>
          <cell r="CC988" t="str">
            <v>ปฏิยุทธ์</v>
          </cell>
        </row>
        <row r="989">
          <cell r="B989">
            <v>2461</v>
          </cell>
          <cell r="C989">
            <v>985</v>
          </cell>
          <cell r="D989">
            <v>25</v>
          </cell>
          <cell r="E989">
            <v>21</v>
          </cell>
          <cell r="F989">
            <v>2567</v>
          </cell>
          <cell r="G989">
            <v>800008446372</v>
          </cell>
          <cell r="H989" t="str">
            <v>นาย</v>
          </cell>
          <cell r="I989" t="str">
            <v>พิชิต</v>
          </cell>
          <cell r="J989" t="str">
            <v>สิงหราชโยคี</v>
          </cell>
          <cell r="K989">
            <v>3500200133179</v>
          </cell>
          <cell r="L989" t="str">
            <v>ฮอด</v>
          </cell>
          <cell r="M989" t="str">
            <v>เชียงใหม่ 3</v>
          </cell>
          <cell r="N989">
            <v>8</v>
          </cell>
          <cell r="O989" t="str">
            <v>สวัสดิการ</v>
          </cell>
          <cell r="P989" t="str">
            <v>1.บุคคลค้ำประกัน</v>
          </cell>
          <cell r="Q989">
            <v>81527.55</v>
          </cell>
          <cell r="R989">
            <v>66018.399999999994</v>
          </cell>
          <cell r="S989" t="str">
            <v>จังหวัดฮอด</v>
          </cell>
          <cell r="T989" t="str">
            <v>ผบE650</v>
          </cell>
          <cell r="U989">
            <v>2564</v>
          </cell>
          <cell r="V989" t="str">
            <v>ผบE53</v>
          </cell>
          <cell r="W989">
            <v>2565</v>
          </cell>
          <cell r="X989">
            <v>25</v>
          </cell>
          <cell r="Y989">
            <v>1</v>
          </cell>
          <cell r="Z989">
            <v>2565</v>
          </cell>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นายพิชิต สิงหราชโยคี</v>
          </cell>
          <cell r="BU989">
            <v>823759010511</v>
          </cell>
          <cell r="BV989" t="str">
            <v>1.นางจันทร์เพ็ญ ชาวอินเอก
2.นายพิชิต สิงหราชโยคี
3.นายศรัณย์ ชาวอินเอก
4.นายณรงค์ ชาวอินเอก</v>
          </cell>
          <cell r="BW989" t="str">
            <v xml:space="preserve">ทายาทโดยธรรมของจำเลยที่ 1
จำเลยที่ 1
ทายาทโดยธรรมของจำเลยที่ 2
จำเลยที่ 2
</v>
          </cell>
          <cell r="BX989" t="str">
            <v>3-5002-00133-16-1
3-5002-00133-17-9
1-5016-00068-03-4
3-5016-00291-12-1</v>
          </cell>
          <cell r="BY989"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9" t="str">
            <v>พบ</v>
          </cell>
          <cell r="CC989" t="str">
            <v>ปฏิยุทธ์</v>
          </cell>
          <cell r="CD989" t="str">
            <v>นายพิชิต สิงหราชโยคี</v>
          </cell>
        </row>
        <row r="990">
          <cell r="B990">
            <v>2462</v>
          </cell>
          <cell r="C990">
            <v>986</v>
          </cell>
          <cell r="D990">
            <v>25</v>
          </cell>
          <cell r="E990">
            <v>1</v>
          </cell>
          <cell r="F990">
            <v>2567</v>
          </cell>
          <cell r="G990">
            <v>800038602176</v>
          </cell>
          <cell r="H990" t="str">
            <v>นาย</v>
          </cell>
          <cell r="I990" t="str">
            <v>คงศักดิ์</v>
          </cell>
          <cell r="J990" t="str">
            <v>จันทร์เขียว</v>
          </cell>
          <cell r="K990">
            <v>1509900145295</v>
          </cell>
          <cell r="L990" t="str">
            <v>ฮอด</v>
          </cell>
          <cell r="M990" t="str">
            <v>เชียงใหม่ 3</v>
          </cell>
          <cell r="N990">
            <v>8</v>
          </cell>
          <cell r="O990" t="str">
            <v>ธนาคารประชาชน</v>
          </cell>
          <cell r="P990" t="str">
            <v>1.บุคคลค้ำประกัน</v>
          </cell>
          <cell r="Q990">
            <v>56197.94</v>
          </cell>
          <cell r="R990">
            <v>24348.62</v>
          </cell>
          <cell r="S990" t="str">
            <v>จังหวัดฮอด</v>
          </cell>
          <cell r="T990" t="str">
            <v>ผบE188</v>
          </cell>
          <cell r="U990">
            <v>2563</v>
          </cell>
          <cell r="V990" t="str">
            <v>ผบE320</v>
          </cell>
          <cell r="W990">
            <v>2563</v>
          </cell>
          <cell r="X990">
            <v>9</v>
          </cell>
          <cell r="Y990">
            <v>9</v>
          </cell>
          <cell r="Z990">
            <v>2563</v>
          </cell>
          <cell r="BB990" t="str">
            <v>สืบทรัพย์ (คำสั่ง 25/1/2567) // (รายงานวันที่ 25/9/2567)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นายคงศักดิ์ จันทร์เขียว</v>
          </cell>
          <cell r="BU990">
            <v>883263011175</v>
          </cell>
          <cell r="BV990" t="str">
            <v>1.นายคงศักคด์ จันทร์เขียว
2.นายธีร์ ยืนยง
3.นางสาวสุพัตรา แสนวงศ์มา
4.นางสาวรุ่งอรุณ วงค์สา</v>
          </cell>
          <cell r="BW990" t="str">
            <v>จำเลยที่ 1
จำเลยที่ 2
คู่สมรสจำเลยที่ 2
จำเลยที่ 3</v>
          </cell>
          <cell r="BX990" t="str">
            <v>1-5099-00145-29-5
3-5099-00676-36-0
3-5016-00139-14-1
3-5016-00282-61-0</v>
          </cell>
          <cell r="BY9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90" t="str">
            <v>พบ</v>
          </cell>
          <cell r="CC990" t="str">
            <v>ปฏิยุทธ์</v>
          </cell>
          <cell r="CD990" t="str">
            <v>นายคงศักดิ์ จันทร์เขียว</v>
          </cell>
        </row>
        <row r="991">
          <cell r="B991">
            <v>2463</v>
          </cell>
          <cell r="C991">
            <v>987</v>
          </cell>
          <cell r="D991">
            <v>25</v>
          </cell>
          <cell r="E991">
            <v>1</v>
          </cell>
          <cell r="F991">
            <v>2567</v>
          </cell>
          <cell r="G991">
            <v>800066721419</v>
          </cell>
          <cell r="H991" t="str">
            <v>นาย</v>
          </cell>
          <cell r="I991" t="str">
            <v>อินสม</v>
          </cell>
          <cell r="J991" t="str">
            <v>สร้อยฟ้า</v>
          </cell>
          <cell r="K991">
            <v>3501600163912</v>
          </cell>
          <cell r="L991" t="str">
            <v>ฮอด</v>
          </cell>
          <cell r="M991" t="str">
            <v>เชียงใหม่ 3</v>
          </cell>
          <cell r="N991">
            <v>8</v>
          </cell>
          <cell r="O991" t="str">
            <v>พัฒนาองค์กรชุมชน (รายบุคคล)</v>
          </cell>
          <cell r="P991" t="str">
            <v>1.บุคคลค้ำประกัน</v>
          </cell>
          <cell r="Q991">
            <v>95609.94</v>
          </cell>
          <cell r="R991">
            <v>20934.009999999998</v>
          </cell>
          <cell r="S991" t="str">
            <v>จังหวัดฮอด</v>
          </cell>
          <cell r="T991" t="str">
            <v>ผบE186</v>
          </cell>
          <cell r="U991">
            <v>2563</v>
          </cell>
          <cell r="V991" t="str">
            <v>ผบE319</v>
          </cell>
          <cell r="W991">
            <v>2563</v>
          </cell>
          <cell r="X991">
            <v>9</v>
          </cell>
          <cell r="Y991">
            <v>9</v>
          </cell>
          <cell r="Z991">
            <v>2563</v>
          </cell>
          <cell r="BB991" t="str">
            <v>ยกเลิกสืบทรัพย์ เนื่องจากชำระหนี้ปิดบัญชี 10/6/2567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นายอินสม สร้อยฟ้า</v>
          </cell>
          <cell r="BU991">
            <v>883263011078</v>
          </cell>
          <cell r="CD991" t="str">
            <v>นายอินสม สร้อยฟ้า</v>
          </cell>
        </row>
        <row r="992">
          <cell r="B992">
            <v>2464</v>
          </cell>
          <cell r="C992">
            <v>988</v>
          </cell>
          <cell r="D992">
            <v>25</v>
          </cell>
          <cell r="E992">
            <v>1</v>
          </cell>
          <cell r="F992">
            <v>2567</v>
          </cell>
          <cell r="G992">
            <v>856250004467</v>
          </cell>
          <cell r="H992" t="str">
            <v>นาย</v>
          </cell>
          <cell r="I992" t="str">
            <v>บุญทา</v>
          </cell>
          <cell r="J992" t="str">
            <v>สุยะใหญ่</v>
          </cell>
          <cell r="K992">
            <v>3510101088159</v>
          </cell>
          <cell r="L992" t="str">
            <v>ฮอด</v>
          </cell>
          <cell r="M992" t="str">
            <v>เชียงใหม่ 3</v>
          </cell>
          <cell r="N992">
            <v>8</v>
          </cell>
          <cell r="O992" t="str">
            <v>วิทยฐานะ</v>
          </cell>
          <cell r="P992" t="str">
            <v>1.บุคคลค้ำประกัน</v>
          </cell>
          <cell r="Q992">
            <v>122344.76</v>
          </cell>
          <cell r="R992">
            <v>14886.83</v>
          </cell>
          <cell r="S992" t="str">
            <v>จังหวัดฮอด</v>
          </cell>
          <cell r="T992" t="str">
            <v>ผบ1405</v>
          </cell>
          <cell r="U992">
            <v>2559</v>
          </cell>
          <cell r="V992" t="str">
            <v>ผบ78</v>
          </cell>
          <cell r="W992">
            <v>2560</v>
          </cell>
          <cell r="AA992">
            <v>16</v>
          </cell>
          <cell r="AB992">
            <v>2</v>
          </cell>
          <cell r="AC992">
            <v>2560</v>
          </cell>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นายบุญทา สุยะใหญ่</v>
          </cell>
          <cell r="BU992">
            <v>823759010205</v>
          </cell>
          <cell r="BV992"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2" t="str">
            <v>จำเลยที่ 1
คู่สมรสจำเลยที่ 1
จำเลยที่ 2
คู่สมรสจำเลยที่ 2
จำเลยที่ 3
คู่สมรสจำเลยที่ 3
จำเลยที่ 4
คู่สมรสจำเลยที่ 2
จำเลยที่ 3</v>
          </cell>
          <cell r="BX992" t="str">
            <v xml:space="preserve">3-5010-01088-15-9
3-5016-00293-30-1
3-5002-00094-10-6
3-5002-00832-34-4
3-5002-00821-17-1
3-5013-00658-13-4
3-5002-00593-92-7
</v>
          </cell>
          <cell r="BY992"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2" t="str">
            <v>พบ</v>
          </cell>
          <cell r="CC992" t="str">
            <v>ปฏิยุทธ์</v>
          </cell>
          <cell r="CD992" t="str">
            <v>นายบุญทา สุยะใหญ่</v>
          </cell>
        </row>
        <row r="993">
          <cell r="B993">
            <v>2465</v>
          </cell>
          <cell r="C993">
            <v>989</v>
          </cell>
          <cell r="D993">
            <v>25</v>
          </cell>
          <cell r="E993">
            <v>1</v>
          </cell>
          <cell r="F993">
            <v>2567</v>
          </cell>
          <cell r="G993">
            <v>800075295986</v>
          </cell>
          <cell r="H993" t="str">
            <v>นางสาว</v>
          </cell>
          <cell r="I993" t="str">
            <v>เนรัญชรา</v>
          </cell>
          <cell r="J993" t="str">
            <v>จันทราศรี</v>
          </cell>
          <cell r="K993">
            <v>3501600014097</v>
          </cell>
          <cell r="L993" t="str">
            <v>ฮอด</v>
          </cell>
          <cell r="M993" t="str">
            <v>เชียงใหม่ 3</v>
          </cell>
          <cell r="N993">
            <v>8</v>
          </cell>
          <cell r="O993" t="str">
            <v>ธนาคารประชาชน</v>
          </cell>
          <cell r="P993" t="str">
            <v>1.บุคคลค้ำประกัน</v>
          </cell>
          <cell r="Q993">
            <v>52318.77</v>
          </cell>
          <cell r="R993">
            <v>20213.34</v>
          </cell>
          <cell r="S993" t="str">
            <v>จังหวัดฮอด</v>
          </cell>
          <cell r="T993" t="str">
            <v>ผบE55</v>
          </cell>
          <cell r="U993">
            <v>2566</v>
          </cell>
          <cell r="V993" t="str">
            <v>ผบE327</v>
          </cell>
          <cell r="W993">
            <v>2566</v>
          </cell>
          <cell r="AA993">
            <v>24</v>
          </cell>
          <cell r="AB993">
            <v>4</v>
          </cell>
          <cell r="AC993">
            <v>2566</v>
          </cell>
          <cell r="BB993" t="str">
            <v>สืบทรัพย์ (คำสั่ง 25/1/2567) // (รายงานวันที่ 25/9/2567)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นางสาวเนรัญชรา จันทราศรี</v>
          </cell>
          <cell r="BU993">
            <v>883263011713</v>
          </cell>
          <cell r="BV993" t="str">
            <v>1.นางสาวเนรัญชรา จันทราศรี
2.นางน้ำฝน แสนสี
3.ร.ต.ไสว คำละ
4.นายรังสรรค์ อินทะนุ</v>
          </cell>
          <cell r="BW993" t="str">
            <v>จำเลยที่ 1
จำเลยที่ 2
คู่สมรสจำเลยที่ 2
จำเลยที่ 3</v>
          </cell>
          <cell r="BX993" t="str">
            <v>3-5016-00014-09-7
3-5099-00984-02-1
5-5106-90006-52-3
3-1902-00547-43-1</v>
          </cell>
          <cell r="BY99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3" t="str">
            <v>พบ</v>
          </cell>
          <cell r="CC993" t="str">
            <v>ปฏิยุทธ์</v>
          </cell>
          <cell r="CD993" t="str">
            <v>นางสาวเนรัญชรา จันทราศรี</v>
          </cell>
        </row>
        <row r="994">
          <cell r="B994">
            <v>2466</v>
          </cell>
          <cell r="C994">
            <v>990</v>
          </cell>
          <cell r="D994">
            <v>25</v>
          </cell>
          <cell r="E994">
            <v>1</v>
          </cell>
          <cell r="F994">
            <v>2567</v>
          </cell>
          <cell r="G994">
            <v>800072853214</v>
          </cell>
          <cell r="H994" t="str">
            <v>นาง</v>
          </cell>
          <cell r="I994" t="str">
            <v>สิงห์แก้ว</v>
          </cell>
          <cell r="J994" t="str">
            <v>แก้วคำ</v>
          </cell>
          <cell r="K994">
            <v>3501600031625</v>
          </cell>
          <cell r="L994" t="str">
            <v>ฮอด</v>
          </cell>
          <cell r="M994" t="str">
            <v>เชียงใหม่ 3</v>
          </cell>
          <cell r="N994">
            <v>8</v>
          </cell>
          <cell r="O994" t="str">
            <v>พัฒนาองค์กรชุมชน</v>
          </cell>
          <cell r="P994" t="str">
            <v>1.บุคคลค้ำประกัน</v>
          </cell>
          <cell r="Q994">
            <v>38097.58</v>
          </cell>
          <cell r="R994">
            <v>11286.52</v>
          </cell>
          <cell r="S994" t="str">
            <v>จังหวัดฮอด</v>
          </cell>
          <cell r="T994" t="str">
            <v>ผบE706</v>
          </cell>
          <cell r="U994">
            <v>2566</v>
          </cell>
          <cell r="V994" t="str">
            <v>ผบE973</v>
          </cell>
          <cell r="W994">
            <v>2566</v>
          </cell>
          <cell r="AA994">
            <v>22</v>
          </cell>
          <cell r="AB994">
            <v>8</v>
          </cell>
          <cell r="AC994">
            <v>2566</v>
          </cell>
          <cell r="BB994" t="str">
            <v>สืบทรัพย์ (คำสั่ง 25/1/2567) // (รายงานวันที่ 23/9/2567)</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นางสิงห์แก้ว แก้วคำ</v>
          </cell>
          <cell r="BU994">
            <v>888166010162</v>
          </cell>
          <cell r="BV994" t="str">
            <v>1.นางสิงห์แก้ว แก้วคำ
2.นายปั๋น แก้วคำ
3.นางสุข เนื้อแก้ว
4.นายบัวผัน เนื้อแก้ว
5.นางสม สอนธรรม
6.นายเหลือ สอนธรรม</v>
          </cell>
          <cell r="BW994" t="str">
            <v>จำเลยที่ 1
คู่สมรสจำเลยที่ 1
จำเลยที่ 2
คู่สมรสจำเลยที่ 2
จำเลยที่ 3
คู่สมรสจำเลยที่ 3</v>
          </cell>
          <cell r="BX994" t="str">
            <v>3-5016-00031-62-5
3-5016-00031-51-7
3-5016-00017-28-9
3-8601-00916-75-6
3-5016-00035-55-8
3-6303-00118-20-1</v>
          </cell>
          <cell r="BY9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4" t="str">
            <v>ไม่พบ</v>
          </cell>
          <cell r="CC994" t="str">
            <v>ปฏิยุทธ์</v>
          </cell>
        </row>
        <row r="995">
          <cell r="B995">
            <v>2467</v>
          </cell>
          <cell r="C995">
            <v>991</v>
          </cell>
          <cell r="D995">
            <v>25</v>
          </cell>
          <cell r="E995">
            <v>1</v>
          </cell>
          <cell r="F995">
            <v>2567</v>
          </cell>
          <cell r="G995">
            <v>800092000002</v>
          </cell>
          <cell r="H995" t="str">
            <v>นาย</v>
          </cell>
          <cell r="I995" t="str">
            <v>มานพ</v>
          </cell>
          <cell r="J995" t="str">
            <v>บุญหนัก</v>
          </cell>
          <cell r="K995">
            <v>3170400221776</v>
          </cell>
          <cell r="L995" t="str">
            <v>ฮอด</v>
          </cell>
          <cell r="M995" t="str">
            <v>เชียงใหม่ 3</v>
          </cell>
          <cell r="N995">
            <v>8</v>
          </cell>
          <cell r="O995" t="str">
            <v>ธนาคารประชาชน</v>
          </cell>
          <cell r="P995" t="str">
            <v>1.บุคคลค้ำประกัน</v>
          </cell>
          <cell r="Q995">
            <v>64038.49</v>
          </cell>
          <cell r="R995">
            <v>27593.18</v>
          </cell>
          <cell r="S995" t="str">
            <v>จังหวัดฮอด</v>
          </cell>
          <cell r="T995" t="str">
            <v>ผบE52</v>
          </cell>
          <cell r="U995">
            <v>2566</v>
          </cell>
          <cell r="V995" t="str">
            <v>ผบE326</v>
          </cell>
          <cell r="W995">
            <v>2566</v>
          </cell>
          <cell r="AA995">
            <v>20</v>
          </cell>
          <cell r="AB995">
            <v>4</v>
          </cell>
          <cell r="AC995">
            <v>2566</v>
          </cell>
          <cell r="BB995" t="str">
            <v>รายงานผลวันที่ 4/10/2567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นายมานพ บุญหนัก</v>
          </cell>
          <cell r="BU995">
            <v>888165010701</v>
          </cell>
          <cell r="BV995" t="str">
            <v>1.นายมานนพ บุญหนัก
2.นางสาวนงลักษณ์ มหารัตน์
3.นางศรีทอน ศรีไววาง
4.นายวรวุฒิ ศรีไววาง
5.นายชัชวาล ไรดี</v>
          </cell>
          <cell r="BW995" t="str">
            <v>จำเลยที่ 1
คู่สมรสจำเลยที่ 1
จำเลยที่ 2
คู่สมรสจำเลยที่ 2
จำเลยที่ 3</v>
          </cell>
          <cell r="BX995" t="str">
            <v>3-1704-00221-77-6
3-5002-00093-07-0
5-5209-00015-18-1
3-5016-00014-36-4
3-3012-01316-58-0</v>
          </cell>
          <cell r="BY99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5" t="str">
            <v>พบ</v>
          </cell>
          <cell r="CC995" t="str">
            <v>ปฏิยุทธ์</v>
          </cell>
        </row>
        <row r="996">
          <cell r="B996">
            <v>2468</v>
          </cell>
          <cell r="C996">
            <v>992</v>
          </cell>
          <cell r="D996">
            <v>25</v>
          </cell>
          <cell r="E996">
            <v>1</v>
          </cell>
          <cell r="F996">
            <v>2567</v>
          </cell>
          <cell r="G996">
            <v>800090340368</v>
          </cell>
          <cell r="H996" t="str">
            <v>นางสาว</v>
          </cell>
          <cell r="I996" t="str">
            <v>ตรียาภรณ์</v>
          </cell>
          <cell r="J996" t="str">
            <v>จำปาสิทธิ์</v>
          </cell>
          <cell r="K996">
            <v>3501600012531</v>
          </cell>
          <cell r="L996" t="str">
            <v>ฮอด</v>
          </cell>
          <cell r="M996" t="str">
            <v>เชียงใหม่ 3</v>
          </cell>
          <cell r="N996">
            <v>8</v>
          </cell>
          <cell r="O996" t="str">
            <v>ธนาคารประชาชน</v>
          </cell>
          <cell r="P996" t="str">
            <v>1.บุคคลค้ำประกัน</v>
          </cell>
          <cell r="Q996">
            <v>172723.24</v>
          </cell>
          <cell r="R996">
            <v>64329.5</v>
          </cell>
          <cell r="S996" t="str">
            <v>จังหวัดฮอด</v>
          </cell>
          <cell r="T996" t="str">
            <v>ผบE53</v>
          </cell>
          <cell r="U996">
            <v>2566</v>
          </cell>
          <cell r="V996" t="str">
            <v>ผบE320</v>
          </cell>
          <cell r="W996">
            <v>2566</v>
          </cell>
          <cell r="AA996">
            <v>24</v>
          </cell>
          <cell r="AB996">
            <v>4</v>
          </cell>
          <cell r="AC996">
            <v>2566</v>
          </cell>
          <cell r="BB996" t="str">
            <v>สืบทรัพย์ (คำสั่ง 25/1/2567) // (รายงานวันที่ 25/9/2567)</v>
          </cell>
          <cell r="BC996" t="str">
            <v/>
          </cell>
          <cell r="BD996" t="str">
            <v/>
          </cell>
          <cell r="BE996" t="str">
            <v/>
          </cell>
          <cell r="BF996" t="str">
            <v/>
          </cell>
          <cell r="BG996" t="str">
            <v/>
          </cell>
          <cell r="BH996" t="str">
            <v/>
          </cell>
          <cell r="BI996" t="str">
            <v/>
          </cell>
          <cell r="BJ996" t="str">
            <v/>
          </cell>
          <cell r="BK996" t="str">
            <v/>
          </cell>
          <cell r="BL996" t="str">
            <v/>
          </cell>
          <cell r="BM996" t="str">
            <v/>
          </cell>
          <cell r="BN996" t="str">
            <v/>
          </cell>
          <cell r="BO996" t="str">
            <v/>
          </cell>
          <cell r="BP996" t="str">
            <v/>
          </cell>
          <cell r="BQ996" t="str">
            <v/>
          </cell>
          <cell r="BR996" t="str">
            <v/>
          </cell>
          <cell r="BS996" t="str">
            <v/>
          </cell>
          <cell r="BT996" t="str">
            <v>นางสาวตรียาภรณ์ จำปาสิทธิ์</v>
          </cell>
          <cell r="BU996">
            <v>888165010697</v>
          </cell>
          <cell r="BV996" t="str">
            <v>1.นางสาวตรียภรณ์ จำปาสิทธิ์
2.นางสาวโสภา ปันต๊ะ
3.นายชาครีย์ ศรีแก้ว
4.นางสาวชณิตา สุริยาสัก
5.นายสุชาติ ปินคำแต</v>
          </cell>
          <cell r="BW996" t="str">
            <v>จำเลยที่ 1
จำเลยที่ 2
คู่สมรสจำเลยที่ 2
จำเลยที่ 3
คู่สมรสจำเลยที่ 3</v>
          </cell>
          <cell r="BX996" t="str">
            <v>3-5016-00012-53-1
3-5016-00014-23-2
3-5017-00111-79-5
1-5016-00010-02-8
3-5002-00007-19-0</v>
          </cell>
          <cell r="BY996"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6" t="str">
            <v>พบ</v>
          </cell>
          <cell r="CC996" t="str">
            <v>ปฏิยุทธ์</v>
          </cell>
          <cell r="CD996" t="str">
            <v>นางสาวตรียาภรณ์ จำปาสิทธิ์</v>
          </cell>
        </row>
        <row r="997">
          <cell r="B997">
            <v>2469</v>
          </cell>
          <cell r="C997">
            <v>993</v>
          </cell>
          <cell r="D997">
            <v>25</v>
          </cell>
          <cell r="E997">
            <v>1</v>
          </cell>
          <cell r="F997">
            <v>2567</v>
          </cell>
          <cell r="G997">
            <v>800093520438</v>
          </cell>
          <cell r="H997" t="str">
            <v>นางสาว</v>
          </cell>
          <cell r="I997" t="str">
            <v>นริศญา</v>
          </cell>
          <cell r="J997" t="str">
            <v>ยศอิ</v>
          </cell>
          <cell r="K997">
            <v>1510300077487</v>
          </cell>
          <cell r="L997" t="str">
            <v>ฮอด</v>
          </cell>
          <cell r="M997" t="str">
            <v>เชียงใหม่ 3</v>
          </cell>
          <cell r="N997">
            <v>8</v>
          </cell>
          <cell r="O997" t="str">
            <v>แก้ไขหนี้ฯ</v>
          </cell>
          <cell r="P997" t="str">
            <v>1.บุคคลค้ำประกัน</v>
          </cell>
          <cell r="Q997">
            <v>21642.5</v>
          </cell>
          <cell r="R997">
            <v>7650.72</v>
          </cell>
          <cell r="S997" t="str">
            <v>จังหวัดฮอด</v>
          </cell>
          <cell r="T997" t="str">
            <v>ผบE50</v>
          </cell>
          <cell r="U997">
            <v>2566</v>
          </cell>
          <cell r="V997" t="str">
            <v>ผบE328</v>
          </cell>
          <cell r="W997">
            <v>2566</v>
          </cell>
          <cell r="X997">
            <v>24</v>
          </cell>
          <cell r="Y997">
            <v>4</v>
          </cell>
          <cell r="Z997">
            <v>2566</v>
          </cell>
          <cell r="BB997" t="str">
            <v>สืบทรัพย์ (คำสั่ง 25/1/2567) //(รายงานวันที่ 4/9/67)</v>
          </cell>
          <cell r="BC997">
            <v>1200</v>
          </cell>
          <cell r="BD997">
            <v>24</v>
          </cell>
          <cell r="BE997">
            <v>1</v>
          </cell>
          <cell r="BF997">
            <v>2568</v>
          </cell>
          <cell r="BG997">
            <v>0</v>
          </cell>
          <cell r="BH997" t="str">
            <v>-</v>
          </cell>
          <cell r="BI997" t="str">
            <v>-</v>
          </cell>
          <cell r="BJ997" t="str">
            <v>-</v>
          </cell>
          <cell r="BK997">
            <v>0</v>
          </cell>
          <cell r="BL997">
            <v>1980</v>
          </cell>
          <cell r="BM997">
            <v>0</v>
          </cell>
          <cell r="BN997" t="str">
            <v/>
          </cell>
          <cell r="BO997" t="str">
            <v/>
          </cell>
          <cell r="BP997" t="str">
            <v/>
          </cell>
          <cell r="BQ997" t="str">
            <v>-</v>
          </cell>
          <cell r="BR997" t="str">
            <v>-</v>
          </cell>
          <cell r="BS997" t="str">
            <v>-</v>
          </cell>
          <cell r="BT997" t="str">
            <v>นางสาวนริศญา ยศอิ</v>
          </cell>
          <cell r="BU997">
            <v>888165010743</v>
          </cell>
          <cell r="BV997" t="str">
            <v>1.นางสาวนริศญา ยศอิ
2.นายไทสัน แก้วรินทร์
3.นายสังวาลย์ สุทินนะ 
4.นางสมเพ็ชร สุทินนะ</v>
          </cell>
          <cell r="BW997" t="str">
            <v xml:space="preserve">จำเลยที่ 1
คู่สมรสจำเลยที่ 1
จำเลยที่ 2
คู่สมรสจำเลยที่ 2
</v>
          </cell>
          <cell r="BX997" t="str">
            <v>1-5103-00077-48-7
1-5016-00076-96-7
3-5805-00167-83-4
3-5016-00250-17-3</v>
          </cell>
          <cell r="BY997"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7" t="str">
            <v>พบ</v>
          </cell>
          <cell r="CC997" t="str">
            <v>ปฏิยุทธ์</v>
          </cell>
          <cell r="CL997">
            <v>243880</v>
          </cell>
        </row>
        <row r="998">
          <cell r="B998">
            <v>2470</v>
          </cell>
          <cell r="C998">
            <v>994</v>
          </cell>
          <cell r="D998">
            <v>25</v>
          </cell>
          <cell r="E998">
            <v>1</v>
          </cell>
          <cell r="F998">
            <v>2567</v>
          </cell>
          <cell r="G998">
            <v>800059510100</v>
          </cell>
          <cell r="H998" t="str">
            <v>นางสาว</v>
          </cell>
          <cell r="I998" t="str">
            <v>ณัฎฐวี</v>
          </cell>
          <cell r="J998" t="str">
            <v>มินทะนา</v>
          </cell>
          <cell r="K998">
            <v>1571200047773</v>
          </cell>
          <cell r="L998" t="str">
            <v>ฮอด</v>
          </cell>
          <cell r="M998" t="str">
            <v>เชียงใหม่ 3</v>
          </cell>
          <cell r="N998">
            <v>8</v>
          </cell>
          <cell r="O998" t="str">
            <v>ธนาคารประชาชน</v>
          </cell>
          <cell r="P998" t="str">
            <v>1.บุคคลค้ำประกัน</v>
          </cell>
          <cell r="Q998">
            <v>62943.839999999997</v>
          </cell>
          <cell r="R998">
            <v>19792.96</v>
          </cell>
          <cell r="S998" t="str">
            <v>จังหวัดฮอด</v>
          </cell>
          <cell r="T998" t="str">
            <v>ผบE345</v>
          </cell>
          <cell r="U998">
            <v>2566</v>
          </cell>
          <cell r="V998" t="str">
            <v>ผบE2895</v>
          </cell>
          <cell r="W998">
            <v>2566</v>
          </cell>
          <cell r="X998">
            <v>8</v>
          </cell>
          <cell r="Y998">
            <v>5</v>
          </cell>
          <cell r="Z998">
            <v>2566</v>
          </cell>
          <cell r="BB998" t="str">
            <v>สืบทรัพย์ (คำสั่ง 25/1/2567) //(รายงานวันที่ 4/9/67)</v>
          </cell>
          <cell r="BC998">
            <v>900</v>
          </cell>
          <cell r="BD998">
            <v>24</v>
          </cell>
          <cell r="BE998">
            <v>1</v>
          </cell>
          <cell r="BF998">
            <v>2568</v>
          </cell>
          <cell r="BG998">
            <v>0</v>
          </cell>
          <cell r="BH998" t="str">
            <v>-</v>
          </cell>
          <cell r="BI998" t="str">
            <v>-</v>
          </cell>
          <cell r="BJ998" t="str">
            <v>-</v>
          </cell>
          <cell r="BK998">
            <v>0</v>
          </cell>
          <cell r="BL998">
            <v>1545</v>
          </cell>
          <cell r="BM998">
            <v>0</v>
          </cell>
          <cell r="BN998" t="str">
            <v/>
          </cell>
          <cell r="BO998" t="str">
            <v/>
          </cell>
          <cell r="BP998" t="str">
            <v/>
          </cell>
          <cell r="BQ998" t="str">
            <v>-</v>
          </cell>
          <cell r="BR998" t="str">
            <v>-</v>
          </cell>
          <cell r="BS998" t="str">
            <v>-</v>
          </cell>
          <cell r="BT998" t="str">
            <v>นางสาวณัฎฐวี มินทะนา</v>
          </cell>
          <cell r="BU998">
            <v>888165010699</v>
          </cell>
          <cell r="BV998" t="str">
            <v>1.นางสาวมัณฑร์ริกา มินทะนา
2.นางสาวดวงฤทัย ดวงใจ 
3.นางสาววัชริสรณ์ จำปาทอง</v>
          </cell>
          <cell r="BW998" t="str">
            <v>จำเลยที่ 1
จำเลยที่ 2
จำเลยที่ 3</v>
          </cell>
          <cell r="BX998" t="str">
            <v>1-5712-00047-77-3
1-5507-00061-08-1
1-5013-00074-16-1</v>
          </cell>
          <cell r="BY998"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8" t="str">
            <v>พบ</v>
          </cell>
          <cell r="CC998" t="str">
            <v>ปฏิยุทธ์</v>
          </cell>
          <cell r="CL998">
            <v>243880</v>
          </cell>
        </row>
        <row r="999">
          <cell r="B999">
            <v>2471</v>
          </cell>
          <cell r="C999">
            <v>995</v>
          </cell>
          <cell r="D999">
            <v>25</v>
          </cell>
          <cell r="E999">
            <v>1</v>
          </cell>
          <cell r="F999">
            <v>2567</v>
          </cell>
          <cell r="G999">
            <v>800091607179</v>
          </cell>
          <cell r="H999" t="str">
            <v>นางสาว</v>
          </cell>
          <cell r="I999" t="str">
            <v>วริศรา</v>
          </cell>
          <cell r="J999" t="str">
            <v>อุปละ</v>
          </cell>
          <cell r="K999">
            <v>1509901564089</v>
          </cell>
          <cell r="L999" t="str">
            <v>ฮอด</v>
          </cell>
          <cell r="M999" t="str">
            <v>เชียงใหม่ 3</v>
          </cell>
          <cell r="N999">
            <v>8</v>
          </cell>
          <cell r="O999" t="str">
            <v>แก้ไขหนี้ฯ</v>
          </cell>
          <cell r="P999" t="str">
            <v>1.บุคคลค้ำประกัน</v>
          </cell>
          <cell r="Q999">
            <v>19297.5</v>
          </cell>
          <cell r="R999">
            <v>8309.84</v>
          </cell>
          <cell r="S999" t="str">
            <v>จังหวัดฮอด</v>
          </cell>
          <cell r="T999" t="str">
            <v>ผบE51</v>
          </cell>
          <cell r="U999">
            <v>2566</v>
          </cell>
          <cell r="BB999" t="str">
            <v>สืบทรัพย์ (คำสั่ง 25/1/2567) //(รายงานวันที่ 22/8/67)</v>
          </cell>
          <cell r="BC999">
            <v>1200</v>
          </cell>
          <cell r="BD999">
            <v>24</v>
          </cell>
          <cell r="BE999">
            <v>1</v>
          </cell>
          <cell r="BF999">
            <v>2568</v>
          </cell>
          <cell r="BG999">
            <v>0</v>
          </cell>
          <cell r="BH999" t="str">
            <v>-</v>
          </cell>
          <cell r="BI999" t="str">
            <v>-</v>
          </cell>
          <cell r="BJ999" t="str">
            <v>-</v>
          </cell>
          <cell r="BK999">
            <v>0</v>
          </cell>
          <cell r="BL999">
            <v>1610</v>
          </cell>
          <cell r="BM999">
            <v>0</v>
          </cell>
          <cell r="BN999" t="str">
            <v/>
          </cell>
          <cell r="BO999" t="str">
            <v/>
          </cell>
          <cell r="BP999" t="str">
            <v/>
          </cell>
          <cell r="BQ999" t="str">
            <v>-</v>
          </cell>
          <cell r="BR999" t="str">
            <v>-</v>
          </cell>
          <cell r="BS999" t="str">
            <v>-</v>
          </cell>
          <cell r="BT999" t="str">
            <v>นางสาววริศรา อุปละ</v>
          </cell>
          <cell r="BU999">
            <v>888165010784</v>
          </cell>
          <cell r="BV999" t="str">
            <v xml:space="preserve">1.นางสาววริศรา อุปละ
2.นายโกเมศ บุญมา
3.นายชนัดกิจ บุญมา
4.นางสาวพัฒนา โชครวย
</v>
          </cell>
          <cell r="BW999" t="str">
            <v xml:space="preserve">จำเลยที่ 1
คู่สมรสจำเลยที่ 1
จำเลยที่ 2
คู่สมรสจำเลยที่ 2
</v>
          </cell>
          <cell r="BX999" t="str">
            <v xml:space="preserve">1-5099-01564-08-9
1-5016-00095-00-7
3-1603-00354-01-4
3-5213-00041-10-2
</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9" t="str">
            <v>ไม่พบ</v>
          </cell>
          <cell r="CC999" t="str">
            <v>ปฏิยุทธ์</v>
          </cell>
          <cell r="CL999">
            <v>243880</v>
          </cell>
        </row>
        <row r="1000">
          <cell r="B1000">
            <v>2472</v>
          </cell>
          <cell r="C1000">
            <v>996</v>
          </cell>
          <cell r="D1000">
            <v>25</v>
          </cell>
          <cell r="E1000">
            <v>1</v>
          </cell>
          <cell r="F1000">
            <v>2567</v>
          </cell>
          <cell r="G1000">
            <v>800066729776</v>
          </cell>
          <cell r="H1000" t="str">
            <v>นาย</v>
          </cell>
          <cell r="I1000" t="str">
            <v>ประชาญ</v>
          </cell>
          <cell r="J1000" t="str">
            <v>นำสม</v>
          </cell>
          <cell r="K1000">
            <v>3501600167586</v>
          </cell>
          <cell r="L1000" t="str">
            <v>ฮอด</v>
          </cell>
          <cell r="M1000" t="str">
            <v>เชียงใหม่ 3</v>
          </cell>
          <cell r="N1000">
            <v>8</v>
          </cell>
          <cell r="O1000" t="str">
            <v>พัฒนาองค์กรชุมชน</v>
          </cell>
          <cell r="P1000" t="str">
            <v>1.บุคคลค้ำประกัน</v>
          </cell>
          <cell r="Q1000">
            <v>69535.75</v>
          </cell>
          <cell r="R1000">
            <v>23245.86</v>
          </cell>
          <cell r="S1000" t="str">
            <v>จังหวัดฮอด</v>
          </cell>
          <cell r="T1000" t="str">
            <v>ผบE58</v>
          </cell>
          <cell r="U1000">
            <v>2566</v>
          </cell>
          <cell r="AA1000">
            <v>24</v>
          </cell>
          <cell r="AB1000">
            <v>4</v>
          </cell>
          <cell r="AC1000">
            <v>2566</v>
          </cell>
          <cell r="BB1000" t="str">
            <v>สืบทรัพย์ (คำสั่ง 25/1/2567) //(รายงานวันที่ 22/8/67)</v>
          </cell>
          <cell r="BC1000">
            <v>1800</v>
          </cell>
          <cell r="BD1000">
            <v>24</v>
          </cell>
          <cell r="BE1000">
            <v>1</v>
          </cell>
          <cell r="BF1000">
            <v>2568</v>
          </cell>
          <cell r="BG1000">
            <v>0</v>
          </cell>
          <cell r="BH1000" t="str">
            <v>-</v>
          </cell>
          <cell r="BI1000" t="str">
            <v>-</v>
          </cell>
          <cell r="BJ1000" t="str">
            <v>-</v>
          </cell>
          <cell r="BK1000">
            <v>0</v>
          </cell>
          <cell r="BL1000">
            <v>1360</v>
          </cell>
          <cell r="BM1000">
            <v>0</v>
          </cell>
          <cell r="BN1000" t="str">
            <v/>
          </cell>
          <cell r="BO1000" t="str">
            <v/>
          </cell>
          <cell r="BP1000" t="str">
            <v/>
          </cell>
          <cell r="BQ1000" t="str">
            <v>-</v>
          </cell>
          <cell r="BR1000" t="str">
            <v>-</v>
          </cell>
          <cell r="BS1000" t="str">
            <v>-</v>
          </cell>
          <cell r="BT1000" t="str">
            <v>นายประชาญ นำสม</v>
          </cell>
          <cell r="BU1000">
            <v>888165010713</v>
          </cell>
          <cell r="BV1000" t="str">
            <v>1.นายประชาญ นำสม
2.นางธิดาพร นำสม
3.นายเกษม ใจตุ้ย
4.นางผัดดี ใจตุ้ย
5.นางบัวจันทร์ ต๊ะสู้
6.นายสิงห์คำ ต๊ะสู้</v>
          </cell>
          <cell r="BW1000" t="str">
            <v>จำเลยที่ 1
คู่สมรสจำเลยที่ 1
จำเลยที่ 2
คู่สมรสจำเลยที่ 2
จำเลยที่ 3
คู่สมรสจำเลยที่ 3</v>
          </cell>
          <cell r="BX1000" t="str">
            <v>3-5016-00167-58-6
1-5016-00071-59-1
3-5016-00166-23-7
3-5016-00177-18-2
3-5016-00167-03-9
3-5016-00166-75-0</v>
          </cell>
          <cell r="BY10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0" t="str">
            <v>ไม่พบ</v>
          </cell>
          <cell r="CC1000" t="str">
            <v>ปฏิยุทธ์</v>
          </cell>
          <cell r="CL1000">
            <v>243880</v>
          </cell>
        </row>
        <row r="1001">
          <cell r="B1001">
            <v>2473</v>
          </cell>
          <cell r="C1001">
            <v>997</v>
          </cell>
          <cell r="D1001">
            <v>25</v>
          </cell>
          <cell r="E1001">
            <v>1</v>
          </cell>
          <cell r="F1001">
            <v>2567</v>
          </cell>
          <cell r="G1001">
            <v>800089733789</v>
          </cell>
          <cell r="H1001" t="str">
            <v>นาย</v>
          </cell>
          <cell r="I1001" t="str">
            <v>สุนทร</v>
          </cell>
          <cell r="J1001" t="str">
            <v>อุทิศลาภผล</v>
          </cell>
          <cell r="K1001">
            <v>2500300023539</v>
          </cell>
          <cell r="L1001" t="str">
            <v>ฮอด</v>
          </cell>
          <cell r="M1001" t="str">
            <v>เชียงใหม่ 3</v>
          </cell>
          <cell r="N1001">
            <v>8</v>
          </cell>
          <cell r="O1001" t="str">
            <v>แก้ไขหนี้ฯ</v>
          </cell>
          <cell r="P1001" t="str">
            <v>1.บุคคลค้ำประกัน</v>
          </cell>
          <cell r="Q1001">
            <v>41660</v>
          </cell>
          <cell r="R1001">
            <v>3972.03</v>
          </cell>
          <cell r="S1001" t="str">
            <v>จังหวัดฮอด</v>
          </cell>
          <cell r="T1001" t="str">
            <v>ผบE197</v>
          </cell>
          <cell r="U1001">
            <v>2563</v>
          </cell>
          <cell r="V1001" t="str">
            <v>ผบE3244</v>
          </cell>
          <cell r="W1001">
            <v>2563</v>
          </cell>
          <cell r="X1001">
            <v>9</v>
          </cell>
          <cell r="Y1001">
            <v>9</v>
          </cell>
          <cell r="Z1001">
            <v>2563</v>
          </cell>
          <cell r="BC1001" t="str">
            <v/>
          </cell>
          <cell r="BD1001" t="str">
            <v/>
          </cell>
          <cell r="BE1001" t="str">
            <v/>
          </cell>
          <cell r="BF1001" t="str">
            <v/>
          </cell>
          <cell r="BG1001" t="str">
            <v/>
          </cell>
          <cell r="BH1001" t="str">
            <v/>
          </cell>
          <cell r="BI1001" t="str">
            <v/>
          </cell>
          <cell r="BJ1001" t="str">
            <v/>
          </cell>
          <cell r="BK1001" t="str">
            <v/>
          </cell>
          <cell r="BL1001" t="str">
            <v/>
          </cell>
          <cell r="BM1001" t="str">
            <v/>
          </cell>
          <cell r="BN1001" t="str">
            <v/>
          </cell>
          <cell r="BO1001" t="str">
            <v/>
          </cell>
          <cell r="BP1001" t="str">
            <v/>
          </cell>
          <cell r="BQ1001" t="str">
            <v/>
          </cell>
          <cell r="BR1001" t="str">
            <v/>
          </cell>
          <cell r="BS1001" t="str">
            <v/>
          </cell>
          <cell r="BT1001" t="str">
            <v>นายสุนทร อุทิศลาภผล</v>
          </cell>
          <cell r="BU1001">
            <v>883263011092</v>
          </cell>
          <cell r="BV1001" t="str">
            <v>นายชนัดกิจ บุญมา</v>
          </cell>
          <cell r="BX1001" t="str">
            <v>1-5016-00071-59-1</v>
          </cell>
          <cell r="CD1001" t="str">
            <v>นายสุนทร อุทิศลาภผล</v>
          </cell>
        </row>
        <row r="1002">
          <cell r="B1002">
            <v>2474</v>
          </cell>
          <cell r="C1002">
            <v>998</v>
          </cell>
          <cell r="D1002">
            <v>25</v>
          </cell>
          <cell r="E1002">
            <v>1</v>
          </cell>
          <cell r="F1002">
            <v>2567</v>
          </cell>
          <cell r="G1002">
            <v>800089358017</v>
          </cell>
          <cell r="H1002" t="str">
            <v>นาย</v>
          </cell>
          <cell r="I1002" t="str">
            <v>สุบิน</v>
          </cell>
          <cell r="J1002" t="str">
            <v>ทอสาร</v>
          </cell>
          <cell r="K1002">
            <v>1509900656664</v>
          </cell>
          <cell r="L1002" t="str">
            <v>ฮอด</v>
          </cell>
          <cell r="M1002" t="str">
            <v>เชียงใหม่ 3</v>
          </cell>
          <cell r="N1002">
            <v>8</v>
          </cell>
          <cell r="O1002" t="str">
            <v>แก้ไขหนี้ฯ</v>
          </cell>
          <cell r="P1002" t="str">
            <v>1.บุคคลค้ำประกัน</v>
          </cell>
          <cell r="Q1002">
            <v>44162</v>
          </cell>
          <cell r="R1002">
            <v>6468.73</v>
          </cell>
          <cell r="S1002" t="str">
            <v>จังหวัดฮอด</v>
          </cell>
          <cell r="T1002" t="str">
            <v>ผบE836</v>
          </cell>
          <cell r="U1002">
            <v>2563</v>
          </cell>
          <cell r="V1002" t="str">
            <v>ผบE1061</v>
          </cell>
          <cell r="W1002">
            <v>2563</v>
          </cell>
          <cell r="AA1002">
            <v>7</v>
          </cell>
          <cell r="AB1002">
            <v>12</v>
          </cell>
          <cell r="AC1002">
            <v>2563</v>
          </cell>
          <cell r="BB1002" t="str">
            <v>สืบทรัพย์ (คำสั่ง 25/1/2567) //(รายงานวันที่ 22/8/67)</v>
          </cell>
          <cell r="BC1002">
            <v>1200</v>
          </cell>
          <cell r="BD1002">
            <v>24</v>
          </cell>
          <cell r="BE1002">
            <v>1</v>
          </cell>
          <cell r="BF1002">
            <v>2568</v>
          </cell>
          <cell r="BG1002">
            <v>0</v>
          </cell>
          <cell r="BH1002" t="str">
            <v>-</v>
          </cell>
          <cell r="BI1002" t="str">
            <v>-</v>
          </cell>
          <cell r="BJ1002" t="str">
            <v>-</v>
          </cell>
          <cell r="BK1002">
            <v>0</v>
          </cell>
          <cell r="BL1002">
            <v>1300</v>
          </cell>
          <cell r="BM1002">
            <v>0</v>
          </cell>
          <cell r="BN1002" t="str">
            <v/>
          </cell>
          <cell r="BO1002" t="str">
            <v/>
          </cell>
          <cell r="BP1002" t="str">
            <v/>
          </cell>
          <cell r="BQ1002" t="str">
            <v>-</v>
          </cell>
          <cell r="BR1002" t="str">
            <v>-</v>
          </cell>
          <cell r="BS1002" t="str">
            <v>-</v>
          </cell>
          <cell r="BT1002" t="str">
            <v>นายสุบิน ทอสาร</v>
          </cell>
          <cell r="BU1002">
            <v>883263011090</v>
          </cell>
          <cell r="BV1002" t="str">
            <v>1.นายสุบิน ทอสาร
2.นางสาวดวงพร ทอสาร
3.นางสาวสุพรรษา เมืองนา
4.นายนิกร ติ๊บธง</v>
          </cell>
          <cell r="BW1002" t="str">
            <v>จำเลยที่ 1
คู่สมรสจำเลยที่ 1
จำเลยที่ 2
คู่สมรสจำเลยที่ 2</v>
          </cell>
          <cell r="BX1002" t="str">
            <v>1-5099-00656-66-4
1-5106-00070-51-8
1-5099-00784-73-5
1-5002-00126-56-7</v>
          </cell>
          <cell r="BY1002"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2" t="str">
            <v>ไม่พบ</v>
          </cell>
          <cell r="CC1002" t="str">
            <v>ปฏิยุทธ์</v>
          </cell>
          <cell r="CL1002">
            <v>243880</v>
          </cell>
        </row>
        <row r="1003">
          <cell r="B1003">
            <v>2475</v>
          </cell>
          <cell r="C1003">
            <v>999</v>
          </cell>
          <cell r="D1003">
            <v>25</v>
          </cell>
          <cell r="E1003">
            <v>1</v>
          </cell>
          <cell r="F1003">
            <v>2567</v>
          </cell>
          <cell r="G1003">
            <v>80005146266</v>
          </cell>
          <cell r="H1003" t="str">
            <v>นาย</v>
          </cell>
          <cell r="I1003" t="str">
            <v>ธนกฤต</v>
          </cell>
          <cell r="J1003" t="str">
            <v>ธนันชัย</v>
          </cell>
          <cell r="K1003">
            <v>3501600181945</v>
          </cell>
          <cell r="L1003" t="str">
            <v>ฮอด</v>
          </cell>
          <cell r="M1003" t="str">
            <v>เชียงใหม่ 3</v>
          </cell>
          <cell r="N1003">
            <v>8</v>
          </cell>
          <cell r="O1003" t="str">
            <v>ธนาคารประชาชน</v>
          </cell>
          <cell r="P1003" t="str">
            <v>1.บุคคลค้ำประกัน</v>
          </cell>
          <cell r="Q1003">
            <v>101427.78</v>
          </cell>
          <cell r="R1003">
            <v>9789.56</v>
          </cell>
          <cell r="S1003" t="str">
            <v>จังหวัดฮอด</v>
          </cell>
          <cell r="T1003" t="str">
            <v>ผบE205</v>
          </cell>
          <cell r="U1003">
            <v>2563</v>
          </cell>
          <cell r="V1003" t="str">
            <v>ผบE334</v>
          </cell>
          <cell r="W1003">
            <v>2563</v>
          </cell>
          <cell r="AA1003">
            <v>10</v>
          </cell>
          <cell r="AB1003">
            <v>9</v>
          </cell>
          <cell r="AC1003">
            <v>2563</v>
          </cell>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2275</v>
          </cell>
          <cell r="BM1003">
            <v>0</v>
          </cell>
          <cell r="BN1003" t="str">
            <v/>
          </cell>
          <cell r="BO1003" t="str">
            <v/>
          </cell>
          <cell r="BP1003" t="str">
            <v/>
          </cell>
          <cell r="BQ1003" t="str">
            <v>-</v>
          </cell>
          <cell r="BR1003" t="str">
            <v>-</v>
          </cell>
          <cell r="BS1003" t="str">
            <v>-</v>
          </cell>
          <cell r="BT1003" t="str">
            <v>นายธนกฤต ธนันชัย</v>
          </cell>
          <cell r="BU1003">
            <v>883263011096</v>
          </cell>
          <cell r="BV1003" t="str">
            <v>1.นายธนกฤต ธนันชัย
2.นางอัจฉรา ธนันชัย
3.นายสุริยา ทาเมืองแก้ว
4.นางสาวอมรรัตน์ ทาเมืองแก้ว
5.นายทุ่มภูธร ธิสาร</v>
          </cell>
          <cell r="BW1003" t="str">
            <v>จำเลยที่ 1
คู่สมรสจำเลย 1
จำเลยที่ 2
คู่สมรสจำเลยที่ 2
จำเลยที่ 3</v>
          </cell>
          <cell r="BX1003" t="str">
            <v>3-5016-00181-94-5
3-5016-00194-65-6
3-5016-00249-86-8
1-5016-00057-31-8
5-4708-00004-70-9</v>
          </cell>
          <cell r="BY1003"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CC1003" t="str">
            <v>ปฏิยุทธ์</v>
          </cell>
          <cell r="CL1003">
            <v>243880</v>
          </cell>
        </row>
        <row r="1004">
          <cell r="B1004">
            <v>2476</v>
          </cell>
          <cell r="C1004">
            <v>1000</v>
          </cell>
          <cell r="D1004">
            <v>25</v>
          </cell>
          <cell r="E1004">
            <v>1</v>
          </cell>
          <cell r="F1004">
            <v>2567</v>
          </cell>
          <cell r="G1004">
            <v>883263011089</v>
          </cell>
          <cell r="H1004" t="str">
            <v>นาย</v>
          </cell>
          <cell r="I1004" t="str">
            <v>อุทิศ</v>
          </cell>
          <cell r="J1004" t="str">
            <v>ทาหล้า</v>
          </cell>
          <cell r="K1004">
            <v>3501600202772</v>
          </cell>
          <cell r="L1004" t="str">
            <v>ฮอด</v>
          </cell>
          <cell r="M1004" t="str">
            <v>เชียงใหม่ 3</v>
          </cell>
          <cell r="N1004">
            <v>8</v>
          </cell>
          <cell r="O1004" t="str">
            <v>องค์กรชุมชน(รายบุคคล)</v>
          </cell>
          <cell r="P1004" t="str">
            <v>1.บุคคลค้ำประกัน</v>
          </cell>
          <cell r="Q1004">
            <v>40801.879999999997</v>
          </cell>
          <cell r="R1004">
            <v>13093.58</v>
          </cell>
          <cell r="S1004" t="str">
            <v>จังหวัดฮอด</v>
          </cell>
          <cell r="T1004" t="str">
            <v>ผบE194</v>
          </cell>
          <cell r="U1004">
            <v>2563</v>
          </cell>
          <cell r="V1004" t="str">
            <v>ผบE322</v>
          </cell>
          <cell r="W1004">
            <v>2563</v>
          </cell>
          <cell r="X1004">
            <v>9</v>
          </cell>
          <cell r="Y1004">
            <v>9</v>
          </cell>
          <cell r="Z1004">
            <v>2563</v>
          </cell>
          <cell r="BB1004" t="str">
            <v>สืบทรัพย์ (คำสั่ง 25/1/2567) //(รายงานวันที่ 4/9/67)</v>
          </cell>
          <cell r="BC1004">
            <v>1500</v>
          </cell>
          <cell r="BD1004">
            <v>24</v>
          </cell>
          <cell r="BE1004">
            <v>1</v>
          </cell>
          <cell r="BF1004">
            <v>2568</v>
          </cell>
          <cell r="BG1004">
            <v>0</v>
          </cell>
          <cell r="BH1004" t="str">
            <v>-</v>
          </cell>
          <cell r="BI1004" t="str">
            <v>-</v>
          </cell>
          <cell r="BJ1004" t="str">
            <v>-</v>
          </cell>
          <cell r="BK1004">
            <v>0</v>
          </cell>
          <cell r="BL1004">
            <v>1745</v>
          </cell>
          <cell r="BM1004">
            <v>0</v>
          </cell>
          <cell r="BN1004" t="str">
            <v/>
          </cell>
          <cell r="BO1004" t="str">
            <v/>
          </cell>
          <cell r="BP1004" t="str">
            <v/>
          </cell>
          <cell r="BQ1004" t="str">
            <v>-</v>
          </cell>
          <cell r="BR1004" t="str">
            <v>-</v>
          </cell>
          <cell r="BS1004" t="str">
            <v>-</v>
          </cell>
          <cell r="BT1004" t="str">
            <v>นายอุทิศ ทาหล้า</v>
          </cell>
          <cell r="BU1004">
            <v>883263011089</v>
          </cell>
          <cell r="BV1004" t="str">
            <v>1.นายอุทิศ ทาหล้า
2.นางสาวจันทร์ สร้อยเรือน
3.นายนิรันดี ขันทอง
4.นางชุ่ม คุเบ้า
5.นายประสิทธิ์ คุเบ้า</v>
          </cell>
          <cell r="BW1004" t="str">
            <v>จำเลยที่ 1
จำเลยที่ 2
คู่สมรสจำเลยที่ 2
จำเลยที่ 3
คู่สมรสจำเลยที่ 3</v>
          </cell>
          <cell r="BX1004" t="str">
            <v>3-5016-00202-77-2
5-5016-00021-07-3
3-3205-00927-90-3
2-5016-00001-56-6
3-5016-00203-94-9</v>
          </cell>
          <cell r="BY1004"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CC1004" t="str">
            <v>ปฏิยุทธ์</v>
          </cell>
          <cell r="CL1004">
            <v>243880</v>
          </cell>
        </row>
        <row r="1005">
          <cell r="B1005">
            <v>2477</v>
          </cell>
          <cell r="C1005">
            <v>1001</v>
          </cell>
          <cell r="D1005">
            <v>25</v>
          </cell>
          <cell r="E1005">
            <v>1</v>
          </cell>
          <cell r="F1005">
            <v>2567</v>
          </cell>
          <cell r="G1005">
            <v>800087177864</v>
          </cell>
          <cell r="H1005" t="str">
            <v>นางสาว</v>
          </cell>
          <cell r="I1005" t="str">
            <v>พัชรินทร์</v>
          </cell>
          <cell r="J1005" t="str">
            <v>ณ วรรณติ๊บ</v>
          </cell>
          <cell r="K1005">
            <v>2501600024981</v>
          </cell>
          <cell r="L1005" t="str">
            <v>ฮอด</v>
          </cell>
          <cell r="M1005" t="str">
            <v>เชียงใหม่ 3</v>
          </cell>
          <cell r="N1005">
            <v>8</v>
          </cell>
          <cell r="O1005" t="str">
            <v>ธนาคารประชาชน</v>
          </cell>
          <cell r="P1005" t="str">
            <v>1.บุคคลค้ำประกัน</v>
          </cell>
          <cell r="Q1005">
            <v>43920.39</v>
          </cell>
          <cell r="R1005">
            <v>9175.02</v>
          </cell>
          <cell r="S1005" t="str">
            <v>จังหวัดฮอด</v>
          </cell>
          <cell r="T1005" t="str">
            <v>ผบE172</v>
          </cell>
          <cell r="U1005">
            <v>2563</v>
          </cell>
          <cell r="V1005" t="str">
            <v>ผบE2871</v>
          </cell>
          <cell r="W1005">
            <v>2563</v>
          </cell>
          <cell r="AA1005">
            <v>3</v>
          </cell>
          <cell r="AB1005">
            <v>9</v>
          </cell>
          <cell r="AC1005">
            <v>2563</v>
          </cell>
          <cell r="BB1005" t="str">
            <v>สืบทรัพย์ (คำสั่ง 25/1/2567) // (รายงานวันที่ 23/9/2567)</v>
          </cell>
          <cell r="BC1005" t="str">
            <v/>
          </cell>
          <cell r="BD1005" t="str">
            <v/>
          </cell>
          <cell r="BE1005" t="str">
            <v/>
          </cell>
          <cell r="BF1005" t="str">
            <v/>
          </cell>
          <cell r="BG1005" t="str">
            <v/>
          </cell>
          <cell r="BH1005" t="str">
            <v/>
          </cell>
          <cell r="BI1005" t="str">
            <v/>
          </cell>
          <cell r="BJ1005" t="str">
            <v/>
          </cell>
          <cell r="BK1005" t="str">
            <v/>
          </cell>
          <cell r="BL1005" t="str">
            <v/>
          </cell>
          <cell r="BM1005" t="str">
            <v/>
          </cell>
          <cell r="BN1005" t="str">
            <v/>
          </cell>
          <cell r="BO1005" t="str">
            <v/>
          </cell>
          <cell r="BP1005" t="str">
            <v/>
          </cell>
          <cell r="BQ1005" t="str">
            <v/>
          </cell>
          <cell r="BR1005" t="str">
            <v/>
          </cell>
          <cell r="BS1005" t="str">
            <v/>
          </cell>
          <cell r="BT1005" t="str">
            <v>นางสาวพัชรินทร์ ณ วรรณติ๊บ</v>
          </cell>
          <cell r="BU1005">
            <v>883263011085</v>
          </cell>
          <cell r="BV1005" t="str">
            <v>1.นางสาวพัชรินทร์ ณวรรณติ๊บ
2.นายคัมภีร์ ปันเรือน
3.นางนวลจันทร์ จันทร์ตะอินทร์
4.นายเหมย จันทร์ตธอินทร์</v>
          </cell>
          <cell r="BW1005" t="str">
            <v>จำเลยที่ 1
จำเลยที่ 2
จำเลยที่ 3
คู่สมรสจำเลยที่ 3</v>
          </cell>
          <cell r="BX1005" t="str">
            <v>2-5016-00024-98-1
1-5016-01136-84-0
3-5016-00226-92-2
3-5016-00227-21-0</v>
          </cell>
          <cell r="BY10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5" t="str">
            <v>ไม่พบ</v>
          </cell>
          <cell r="CC1005" t="str">
            <v>ปฏิยุทธ์</v>
          </cell>
        </row>
        <row r="1006">
          <cell r="B1006">
            <v>2478</v>
          </cell>
          <cell r="C1006">
            <v>1002</v>
          </cell>
          <cell r="G1006">
            <v>800026549744</v>
          </cell>
          <cell r="H1006" t="str">
            <v>นาย</v>
          </cell>
          <cell r="I1006" t="str">
            <v>บุญมี</v>
          </cell>
          <cell r="J1006" t="str">
            <v>ปุกคำ</v>
          </cell>
          <cell r="K1006" t="str">
            <v>3 5009 00941 32 4</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ผบ.601</v>
          </cell>
          <cell r="U1006">
            <v>2557</v>
          </cell>
          <cell r="V1006" t="str">
            <v>ผบ719</v>
          </cell>
          <cell r="W1006">
            <v>2557</v>
          </cell>
          <cell r="BB1006" t="str">
            <v>สืบแล้ว รายงานผลสืบทรัพย์ 8/7/2567</v>
          </cell>
          <cell r="BC1006">
            <v>1200</v>
          </cell>
          <cell r="BD1006">
            <v>23</v>
          </cell>
          <cell r="BE1006">
            <v>4</v>
          </cell>
          <cell r="BF1006">
            <v>2568</v>
          </cell>
          <cell r="BG1006">
            <v>0</v>
          </cell>
          <cell r="BH1006" t="str">
            <v>-</v>
          </cell>
          <cell r="BI1006" t="str">
            <v>-</v>
          </cell>
          <cell r="BJ1006" t="str">
            <v>-</v>
          </cell>
          <cell r="BK1006">
            <v>0</v>
          </cell>
          <cell r="BL1006">
            <v>870</v>
          </cell>
          <cell r="BM1006">
            <v>0</v>
          </cell>
          <cell r="BN1006" t="str">
            <v/>
          </cell>
          <cell r="BO1006" t="str">
            <v/>
          </cell>
          <cell r="BP1006" t="str">
            <v/>
          </cell>
          <cell r="BQ1006" t="str">
            <v>-</v>
          </cell>
          <cell r="BR1006" t="str">
            <v>-</v>
          </cell>
          <cell r="BS1006" t="str">
            <v>-</v>
          </cell>
          <cell r="BT1006" t="str">
            <v>นายบุญมี ปุกคำ</v>
          </cell>
          <cell r="BU1006">
            <v>823857010025</v>
          </cell>
          <cell r="BV1006" t="str">
            <v>นางสาวอมรรัตน์ ทาเมืองแก้ว</v>
          </cell>
          <cell r="BW1006" t="str">
            <v>จำเลยที่ 1
จำเลยที่ 2
คู่สมรสจำเลยที่ 2
จำเลยที่ 3</v>
          </cell>
          <cell r="BX1006" t="str">
            <v>5-4708-00004-70-9</v>
          </cell>
          <cell r="BY1006"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4</v>
          </cell>
          <cell r="CD1006" t="str">
            <v>นายบุญมี ปุกคำ</v>
          </cell>
        </row>
        <row r="1007">
          <cell r="B1007">
            <v>2479</v>
          </cell>
          <cell r="C1007">
            <v>1003</v>
          </cell>
          <cell r="G1007">
            <v>800026717614</v>
          </cell>
          <cell r="H1007" t="str">
            <v>นาง</v>
          </cell>
          <cell r="I1007" t="str">
            <v>กัลยกร</v>
          </cell>
          <cell r="J1007" t="str">
            <v>กันธิยะ</v>
          </cell>
          <cell r="K1007" t="str">
            <v>3 5009  00808 63 2</v>
          </cell>
          <cell r="L1007" t="str">
            <v>ฝาง</v>
          </cell>
          <cell r="M1007" t="str">
            <v>เชียงใหม่ 2</v>
          </cell>
          <cell r="N1007">
            <v>8</v>
          </cell>
          <cell r="O1007" t="str">
            <v>ธนาคารประชาชน</v>
          </cell>
          <cell r="P1007" t="str">
            <v>1.บุคคลค้ำประกัน</v>
          </cell>
          <cell r="S1007" t="str">
            <v>จังหวัดฝาง</v>
          </cell>
          <cell r="T1007" t="str">
            <v>ผบ.855</v>
          </cell>
          <cell r="U1007">
            <v>2558</v>
          </cell>
          <cell r="V1007" t="str">
            <v>ผบ.96</v>
          </cell>
          <cell r="W1007">
            <v>2559</v>
          </cell>
          <cell r="AA1007">
            <v>25</v>
          </cell>
          <cell r="AB1007">
            <v>2</v>
          </cell>
          <cell r="AC1007">
            <v>2559</v>
          </cell>
          <cell r="BB1007" t="str">
            <v>สืบแล้ว รายงานผล 25/6/2567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นางกัลยกร กันธิยะ</v>
          </cell>
          <cell r="BU1007">
            <v>823859010416</v>
          </cell>
          <cell r="BV1007" t="str">
            <v>นายทุ่มภูธร ธิสาร</v>
          </cell>
          <cell r="BW1007" t="str">
            <v>จำเลยที่ 1
คู่สมรสจำเลยที่ 1
จำเลยที่ 2
คู่สมรสจำเลยที่ 2
จำเลยที่ 3</v>
          </cell>
          <cell r="BX1007" t="str">
            <v>3-5009-00808-63-2
3-5009-00808-62-4
3-5009-00813-80-6
3-5009-00813-79-2
1-5009-00025-43-7</v>
          </cell>
          <cell r="BY1007"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7">
            <v>5</v>
          </cell>
          <cell r="CD1007" t="str">
            <v>นางกัลยกร กันธิยะ</v>
          </cell>
        </row>
        <row r="1008">
          <cell r="B1008">
            <v>2480</v>
          </cell>
          <cell r="C1008">
            <v>1004</v>
          </cell>
          <cell r="G1008">
            <v>800030878352</v>
          </cell>
          <cell r="H1008" t="str">
            <v>นาย</v>
          </cell>
          <cell r="I1008" t="str">
            <v>สมัย</v>
          </cell>
          <cell r="J1008" t="str">
            <v>ดวงวิลัย</v>
          </cell>
          <cell r="K1008" t="str">
            <v>3 5010 00348 36 9</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ผบ.169</v>
          </cell>
          <cell r="U1008">
            <v>2557</v>
          </cell>
          <cell r="V1008" t="str">
            <v>ผบ.359</v>
          </cell>
          <cell r="W1008">
            <v>2557</v>
          </cell>
          <cell r="X1008">
            <v>15</v>
          </cell>
          <cell r="Y1008">
            <v>7</v>
          </cell>
          <cell r="Z1008">
            <v>2557</v>
          </cell>
          <cell r="BB1008" t="str">
            <v>สืบแล้ว รายงานผล 5/7/2567</v>
          </cell>
          <cell r="BC1008" t="str">
            <v/>
          </cell>
          <cell r="BD1008" t="str">
            <v/>
          </cell>
          <cell r="BE1008" t="str">
            <v/>
          </cell>
          <cell r="BF1008" t="str">
            <v/>
          </cell>
          <cell r="BG1008" t="str">
            <v/>
          </cell>
          <cell r="BH1008" t="str">
            <v/>
          </cell>
          <cell r="BI1008" t="str">
            <v/>
          </cell>
          <cell r="BJ1008" t="str">
            <v/>
          </cell>
          <cell r="BK1008" t="str">
            <v/>
          </cell>
          <cell r="BL1008" t="str">
            <v/>
          </cell>
          <cell r="BM1008" t="str">
            <v/>
          </cell>
          <cell r="BN1008" t="str">
            <v/>
          </cell>
          <cell r="BO1008" t="str">
            <v/>
          </cell>
          <cell r="BP1008" t="str">
            <v/>
          </cell>
          <cell r="BQ1008" t="str">
            <v/>
          </cell>
          <cell r="BR1008" t="str">
            <v/>
          </cell>
          <cell r="BS1008" t="str">
            <v/>
          </cell>
          <cell r="BT1008" t="str">
            <v>นายสมัย ดวงวิลัย</v>
          </cell>
          <cell r="BU1008">
            <v>823857010294</v>
          </cell>
          <cell r="BV1008" t="str">
            <v xml:space="preserve">1.นายสมัย  ดวงวิลัย 
2.นางสาวอรทัย  เรืองประดิษฐ
3.นายภานุวัฒน์  กันธิยะ 
4.นางสาวกรรณิการ์  วงค์ก๋อง
5.นายสม  ผัดคำ
</v>
          </cell>
          <cell r="BW1008" t="str">
            <v>จำเลยที่ 1
คู่สมรสจำเลยที่ 1
จำเลยที่ 2
คู่สมรสจำเลยที่ 2
จำเลยที่ 3</v>
          </cell>
          <cell r="BX1008" t="str">
            <v>3-5010-00348-36-9
3-5004-00044-67-6
1-5010-00052-82-0
1-5207-00084-75-8
3-5010-00304-55-8</v>
          </cell>
          <cell r="BY1008"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8">
            <v>5</v>
          </cell>
          <cell r="CD1008" t="str">
            <v>นายสมัย ดวงวิลัย</v>
          </cell>
        </row>
        <row r="1009">
          <cell r="B1009">
            <v>2481</v>
          </cell>
          <cell r="C1009">
            <v>1005</v>
          </cell>
          <cell r="G1009">
            <v>800028200650</v>
          </cell>
          <cell r="H1009" t="str">
            <v>นางสาว</v>
          </cell>
          <cell r="I1009" t="str">
            <v>ศุภาพิชญ์</v>
          </cell>
          <cell r="J1009" t="str">
            <v>ศรีคงยศ</v>
          </cell>
          <cell r="K1009" t="str">
            <v>2 5009 00018 44 7</v>
          </cell>
          <cell r="L1009" t="str">
            <v>แม่อาย</v>
          </cell>
          <cell r="M1009" t="str">
            <v>เชียงใหม่ 2</v>
          </cell>
          <cell r="N1009">
            <v>8</v>
          </cell>
          <cell r="O1009" t="str">
            <v>ธนาคารประชาชน</v>
          </cell>
          <cell r="P1009" t="str">
            <v>1.บุคคลค้ำประกัน</v>
          </cell>
          <cell r="S1009" t="str">
            <v>จังหวัดฝาง</v>
          </cell>
          <cell r="T1009" t="str">
            <v>ผบ.700</v>
          </cell>
          <cell r="U1009">
            <v>2557</v>
          </cell>
          <cell r="V1009" t="str">
            <v>ผบ.19</v>
          </cell>
          <cell r="W1009">
            <v>2558</v>
          </cell>
          <cell r="X1009">
            <v>28</v>
          </cell>
          <cell r="Y1009">
            <v>1</v>
          </cell>
          <cell r="Z1009">
            <v>2558</v>
          </cell>
          <cell r="BB1009" t="str">
            <v>สืบแล้ว รายงานผล 25/6/2567</v>
          </cell>
          <cell r="BC1009">
            <v>1200</v>
          </cell>
          <cell r="BD1009">
            <v>15</v>
          </cell>
          <cell r="BE1009">
            <v>1</v>
          </cell>
          <cell r="BF1009">
            <v>2568</v>
          </cell>
          <cell r="BG1009">
            <v>0</v>
          </cell>
          <cell r="BH1009" t="str">
            <v>-</v>
          </cell>
          <cell r="BI1009" t="str">
            <v>-</v>
          </cell>
          <cell r="BJ1009" t="str">
            <v>-</v>
          </cell>
          <cell r="BK1009">
            <v>0</v>
          </cell>
          <cell r="BL1009">
            <v>1015</v>
          </cell>
          <cell r="BM1009">
            <v>0</v>
          </cell>
          <cell r="BN1009" t="str">
            <v/>
          </cell>
          <cell r="BO1009" t="str">
            <v/>
          </cell>
          <cell r="BP1009" t="str">
            <v/>
          </cell>
          <cell r="BQ1009" t="str">
            <v>-</v>
          </cell>
          <cell r="BR1009" t="str">
            <v>-</v>
          </cell>
          <cell r="BS1009" t="str">
            <v>-</v>
          </cell>
          <cell r="BT1009" t="str">
            <v>นางสาวศุภาพิชญ์ ศรีคงยศ</v>
          </cell>
          <cell r="BU1009">
            <v>823857010446</v>
          </cell>
          <cell r="BV1009" t="str">
            <v>1.นางสาวศุภาพิขญ์  ศรียงยศ
2.นางสาวพรทิพย์  คำแหลง 
3.นางสาวศราภรณ์  บุญรอด
4.นายเฉลิมวุฒิ  พันธุระ</v>
          </cell>
          <cell r="BW1009" t="str">
            <v>จำเลยที่ 1
จำเลยที่ 2
จำเลยที่ 3
คู่สมรสจำเลยที่ 3</v>
          </cell>
          <cell r="BX1009" t="str">
            <v xml:space="preserve">2-5009-00018-44-7
2-5009-00024-77-3
1-5009-00100-39-1
1-5205-00006-26-5
</v>
          </cell>
          <cell r="BY1009"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9">
            <v>4</v>
          </cell>
          <cell r="CD1009" t="str">
            <v>นางสาวศุภาพิชญ์ ศรีคงยศ</v>
          </cell>
        </row>
        <row r="1010">
          <cell r="B1010">
            <v>2482</v>
          </cell>
          <cell r="C1010">
            <v>1006</v>
          </cell>
          <cell r="G1010">
            <v>800000964257</v>
          </cell>
          <cell r="H1010" t="str">
            <v>นางสาว</v>
          </cell>
          <cell r="I1010" t="str">
            <v>เครือวัลย์</v>
          </cell>
          <cell r="J1010" t="str">
            <v>ปัญญา</v>
          </cell>
          <cell r="K1010" t="str">
            <v>1 5009 00005 44 4</v>
          </cell>
          <cell r="L1010" t="str">
            <v>ฝาง</v>
          </cell>
          <cell r="M1010" t="str">
            <v>เชียงใหม่ 2</v>
          </cell>
          <cell r="N1010">
            <v>8</v>
          </cell>
          <cell r="O1010" t="str">
            <v>สินเชื่อแก้ไขหนี้สินภาคประชาชน</v>
          </cell>
          <cell r="P1010" t="str">
            <v>1.บุคคลค้ำประกัน</v>
          </cell>
          <cell r="S1010" t="str">
            <v>จังหวัดฝาง</v>
          </cell>
          <cell r="T1010" t="str">
            <v>ผบ.748</v>
          </cell>
          <cell r="U1010">
            <v>2557</v>
          </cell>
          <cell r="V1010" t="str">
            <v>ผบ.874</v>
          </cell>
          <cell r="W1010">
            <v>2557</v>
          </cell>
          <cell r="AA1010">
            <v>12</v>
          </cell>
          <cell r="AB1010">
            <v>12</v>
          </cell>
          <cell r="AC1010">
            <v>2557</v>
          </cell>
          <cell r="BC1010" t="str">
            <v/>
          </cell>
          <cell r="BD1010" t="str">
            <v/>
          </cell>
          <cell r="BE1010" t="str">
            <v/>
          </cell>
          <cell r="BF1010" t="str">
            <v/>
          </cell>
          <cell r="BG1010" t="str">
            <v/>
          </cell>
          <cell r="BH1010" t="str">
            <v/>
          </cell>
          <cell r="BI1010" t="str">
            <v/>
          </cell>
          <cell r="BJ1010" t="str">
            <v/>
          </cell>
          <cell r="BK1010" t="str">
            <v/>
          </cell>
          <cell r="BL1010" t="str">
            <v/>
          </cell>
          <cell r="BM1010" t="str">
            <v/>
          </cell>
          <cell r="BN1010" t="str">
            <v/>
          </cell>
          <cell r="BO1010" t="str">
            <v/>
          </cell>
          <cell r="BP1010" t="str">
            <v/>
          </cell>
          <cell r="BQ1010" t="str">
            <v/>
          </cell>
          <cell r="BR1010" t="str">
            <v/>
          </cell>
          <cell r="BS1010" t="str">
            <v/>
          </cell>
          <cell r="BT1010" t="str">
            <v>นางสาวเครือวัลย์ ปัญญา</v>
          </cell>
          <cell r="BU1010">
            <v>823857010674</v>
          </cell>
          <cell r="CD1010" t="str">
            <v>นางสาวเครือวัลย์ ปัญญา</v>
          </cell>
        </row>
        <row r="1011">
          <cell r="B1011">
            <v>2483</v>
          </cell>
          <cell r="C1011">
            <v>1007</v>
          </cell>
          <cell r="D1011">
            <v>25</v>
          </cell>
          <cell r="E1011">
            <v>1</v>
          </cell>
          <cell r="F1011">
            <v>2567</v>
          </cell>
          <cell r="G1011">
            <v>800034641038</v>
          </cell>
          <cell r="H1011" t="str">
            <v>นาง</v>
          </cell>
          <cell r="I1011" t="str">
            <v>เรณู</v>
          </cell>
          <cell r="J1011" t="str">
            <v>ยะวงค์</v>
          </cell>
          <cell r="K1011" t="str">
            <v>3 5017 00103 21 1</v>
          </cell>
          <cell r="L1011" t="str">
            <v>ดอยเต่า</v>
          </cell>
          <cell r="M1011" t="str">
            <v>เชียงใหม่ 3</v>
          </cell>
          <cell r="N1011">
            <v>8</v>
          </cell>
          <cell r="O1011" t="str">
            <v>องค์กรชุมชน</v>
          </cell>
          <cell r="P1011" t="str">
            <v>1.บุคคลค้ำประกัน</v>
          </cell>
          <cell r="S1011" t="str">
            <v>จังหวัดฮอด</v>
          </cell>
          <cell r="T1011" t="str">
            <v>ผบE829</v>
          </cell>
          <cell r="U1011">
            <v>2564</v>
          </cell>
          <cell r="V1011" t="str">
            <v>ผบE108</v>
          </cell>
          <cell r="W1011">
            <v>2565</v>
          </cell>
          <cell r="AA1011">
            <v>15</v>
          </cell>
          <cell r="AB1011">
            <v>2</v>
          </cell>
          <cell r="AC1011">
            <v>2565</v>
          </cell>
          <cell r="BB1011" t="str">
            <v>สืบทรัพย์ 21/05/67//ลงผล 23/5/67//รายงายผล25/5/67</v>
          </cell>
          <cell r="BC1011">
            <v>1800</v>
          </cell>
          <cell r="BD1011">
            <v>17</v>
          </cell>
          <cell r="BE1011">
            <v>1</v>
          </cell>
          <cell r="BF1011">
            <v>2568</v>
          </cell>
          <cell r="BG1011">
            <v>0</v>
          </cell>
          <cell r="BH1011" t="str">
            <v>-</v>
          </cell>
          <cell r="BI1011" t="str">
            <v>-</v>
          </cell>
          <cell r="BJ1011" t="str">
            <v>-</v>
          </cell>
          <cell r="BK1011">
            <v>0</v>
          </cell>
          <cell r="BL1011">
            <v>1250</v>
          </cell>
          <cell r="BM1011">
            <v>0</v>
          </cell>
          <cell r="BN1011" t="str">
            <v/>
          </cell>
          <cell r="BO1011" t="str">
            <v/>
          </cell>
          <cell r="BP1011" t="str">
            <v/>
          </cell>
          <cell r="BQ1011" t="str">
            <v>-</v>
          </cell>
          <cell r="BR1011" t="str">
            <v>-</v>
          </cell>
          <cell r="BS1011" t="str">
            <v>-</v>
          </cell>
          <cell r="BT1011" t="str">
            <v>นางเรณู ยะวงค์</v>
          </cell>
          <cell r="BU1011">
            <v>823759010503</v>
          </cell>
          <cell r="BV1011"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1" t="str">
            <v>จำเลยที่ 1
คู่สมรสจำเลยที่ 1
จำเลยที่ 2
คู่สมรสจำเลยที่ 2
จำเลยที่ 3
คู่สมรสจำเลยที่ 3</v>
          </cell>
          <cell r="BX1011" t="str">
            <v>3-5017-00103-21-1
3-5017-00187-42-2
3-5017-00103-20-2
3-5013-00294-95-7
3-5017-00106-30-9
3-5017-00104-34-9</v>
          </cell>
          <cell r="BY101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1" t="str">
            <v>ไม่พบ</v>
          </cell>
          <cell r="CB1011">
            <v>6</v>
          </cell>
          <cell r="CD1011" t="str">
            <v>นางเรณู ยะวงค์</v>
          </cell>
        </row>
        <row r="1012">
          <cell r="B1012">
            <v>2484</v>
          </cell>
          <cell r="C1012">
            <v>1008</v>
          </cell>
          <cell r="D1012">
            <v>25</v>
          </cell>
          <cell r="E1012">
            <v>1</v>
          </cell>
          <cell r="F1012">
            <v>2567</v>
          </cell>
          <cell r="G1012">
            <v>800036415464</v>
          </cell>
          <cell r="H1012" t="str">
            <v>นาย</v>
          </cell>
          <cell r="I1012" t="str">
            <v>พงษ์สนิท</v>
          </cell>
          <cell r="J1012" t="str">
            <v>มอยแก้ว</v>
          </cell>
          <cell r="K1012" t="str">
            <v>3 5017 00088 85 8</v>
          </cell>
          <cell r="L1012" t="str">
            <v>ดอยเต่า</v>
          </cell>
          <cell r="M1012" t="str">
            <v>เชียงใหม่ 3</v>
          </cell>
          <cell r="N1012">
            <v>8</v>
          </cell>
          <cell r="O1012" t="str">
            <v>พัฒนาองค์กร</v>
          </cell>
          <cell r="P1012" t="str">
            <v>1.บุคคลค้ำประกัน</v>
          </cell>
          <cell r="S1012" t="str">
            <v>จังหวัดฮอด</v>
          </cell>
          <cell r="T1012" t="str">
            <v>ผบE564</v>
          </cell>
          <cell r="U1012">
            <v>2566</v>
          </cell>
          <cell r="V1012" t="str">
            <v>ผบE790</v>
          </cell>
          <cell r="W1012">
            <v>2566</v>
          </cell>
          <cell r="AA1012">
            <v>11</v>
          </cell>
          <cell r="AB1012">
            <v>7</v>
          </cell>
          <cell r="AC1012">
            <v>2566</v>
          </cell>
          <cell r="BB1012" t="str">
            <v>สืบทรัพย์ 7/05/67//ลงผล 27/5/67//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นายพงษ์สนิท มอยแก้ว</v>
          </cell>
          <cell r="BU1012">
            <v>888166010046</v>
          </cell>
          <cell r="BV1012" t="str">
            <v>1.นายพงษ์สนิท มอยแก้ว
2.นางสาวดวงพร จันพระยา
3.นางเอื้อมพร สุยะเรือง
4.นายชัยวัฒน์ จันทร์แก้ว
5.นางสายทอง จันทร์แก้ว</v>
          </cell>
          <cell r="BW1012" t="str">
            <v>จำเลยที่ 1
คู่สมรสจำเลยที่ 1
จำเลยที่ 2
จำเลยที่ 3
คู่สมรสจำเลยที่ 3</v>
          </cell>
          <cell r="BX1012" t="str">
            <v xml:space="preserve">3-5017-00088-85-8
3-5017-00089-18-8
3-5017-00086-12-9
3-5016-00068-36-7
3-5017-00089-76-5
</v>
          </cell>
          <cell r="BY10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2" t="str">
            <v>พบ</v>
          </cell>
          <cell r="CB1012">
            <v>5</v>
          </cell>
          <cell r="CD1012" t="str">
            <v>นายพงษ์สนิท มอยแก้ว</v>
          </cell>
        </row>
        <row r="1013">
          <cell r="B1013">
            <v>2485</v>
          </cell>
          <cell r="C1013">
            <v>1009</v>
          </cell>
          <cell r="D1013">
            <v>25</v>
          </cell>
          <cell r="E1013">
            <v>1</v>
          </cell>
          <cell r="F1013">
            <v>2567</v>
          </cell>
          <cell r="G1013">
            <v>800056997177</v>
          </cell>
          <cell r="H1013" t="str">
            <v>นาย</v>
          </cell>
          <cell r="I1013" t="str">
            <v>วรรณชัย</v>
          </cell>
          <cell r="J1013" t="str">
            <v>กาพย์ตุ้ม</v>
          </cell>
          <cell r="K1013" t="str">
            <v>3 5003 00041 91 8</v>
          </cell>
          <cell r="L1013" t="str">
            <v>แม่แจ่ม</v>
          </cell>
          <cell r="M1013" t="str">
            <v>เชียงใหม่ 3</v>
          </cell>
          <cell r="N1013">
            <v>8</v>
          </cell>
          <cell r="O1013" t="str">
            <v>องค์กรชุมชน</v>
          </cell>
          <cell r="P1013" t="str">
            <v>1.บุคคลค้ำประกัน</v>
          </cell>
          <cell r="S1013" t="str">
            <v>จังหวัดฮอด</v>
          </cell>
          <cell r="T1013" t="str">
            <v>ผบE770</v>
          </cell>
          <cell r="U1013">
            <v>2565</v>
          </cell>
          <cell r="V1013" t="str">
            <v>ผบE853</v>
          </cell>
          <cell r="W1013">
            <v>2565</v>
          </cell>
          <cell r="X1013">
            <v>14</v>
          </cell>
          <cell r="Y1013">
            <v>11</v>
          </cell>
          <cell r="Z1013">
            <v>2565</v>
          </cell>
          <cell r="BB1013" t="str">
            <v>รายงานวันที่ 22/8/2567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นายวรรณชัย กาพย์ตุ้ม</v>
          </cell>
          <cell r="BU1013">
            <v>0</v>
          </cell>
          <cell r="BV1013"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3" t="str">
            <v xml:space="preserve">จำเลยที่ 1
ผู้กู้
จ้ำเลยที่ 2
คู่สมรสจำเลยที่ 2
จำเลยที่ 3
คู่สมรสจำเลยที่ 3
</v>
          </cell>
          <cell r="BX1013" t="str">
            <v>3-5003-00041-88-8
1-5299-00414-60-1
1-5599-00145-74-1
3-5102-00053-27-2
3-5102-00038-61-5
3-5103-00033-94-3</v>
          </cell>
          <cell r="BY101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3" t="str">
            <v>พบ</v>
          </cell>
          <cell r="CD1013" t="str">
            <v>นายวรรณชัย กาพย์ตุ้ม</v>
          </cell>
        </row>
        <row r="1014">
          <cell r="B1014">
            <v>2486</v>
          </cell>
          <cell r="C1014">
            <v>1010</v>
          </cell>
          <cell r="D1014">
            <v>25</v>
          </cell>
          <cell r="E1014">
            <v>1</v>
          </cell>
          <cell r="F1014">
            <v>2567</v>
          </cell>
          <cell r="G1014">
            <v>800062007706</v>
          </cell>
          <cell r="H1014" t="str">
            <v>นาง</v>
          </cell>
          <cell r="I1014" t="str">
            <v>อาภา</v>
          </cell>
          <cell r="J1014" t="str">
            <v>อินใจ</v>
          </cell>
          <cell r="K1014" t="str">
            <v>3 5003 00373 43 1</v>
          </cell>
          <cell r="L1014" t="str">
            <v>แม่แจ่ม</v>
          </cell>
          <cell r="M1014" t="str">
            <v>เชียงใหม่ 3</v>
          </cell>
          <cell r="N1014">
            <v>8</v>
          </cell>
          <cell r="O1014" t="str">
            <v>ธนาคารประชาชน</v>
          </cell>
          <cell r="P1014" t="str">
            <v>1.บุคคลค้ำประกัน</v>
          </cell>
          <cell r="S1014" t="str">
            <v>จังหวัดฮอด</v>
          </cell>
          <cell r="T1014" t="str">
            <v>ผบE56</v>
          </cell>
          <cell r="U1014">
            <v>2566</v>
          </cell>
          <cell r="V1014" t="str">
            <v>ผบE322</v>
          </cell>
          <cell r="W1014">
            <v>2566</v>
          </cell>
          <cell r="AA1014">
            <v>25</v>
          </cell>
          <cell r="AB1014">
            <v>4</v>
          </cell>
          <cell r="AC1014">
            <v>2566</v>
          </cell>
          <cell r="BB1014" t="str">
            <v>สืบทรัพย์ (คำสั่ง 21/2/2567) // รายงานวันที่ 16/8/2567</v>
          </cell>
          <cell r="BC1014" t="str">
            <v/>
          </cell>
          <cell r="BD1014" t="str">
            <v/>
          </cell>
          <cell r="BE1014" t="str">
            <v/>
          </cell>
          <cell r="BF1014" t="str">
            <v/>
          </cell>
          <cell r="BG1014" t="str">
            <v/>
          </cell>
          <cell r="BH1014" t="str">
            <v/>
          </cell>
          <cell r="BI1014" t="str">
            <v/>
          </cell>
          <cell r="BJ1014" t="str">
            <v/>
          </cell>
          <cell r="BK1014" t="str">
            <v/>
          </cell>
          <cell r="BL1014" t="str">
            <v/>
          </cell>
          <cell r="BM1014" t="str">
            <v/>
          </cell>
          <cell r="BN1014" t="str">
            <v/>
          </cell>
          <cell r="BO1014" t="str">
            <v/>
          </cell>
          <cell r="BP1014" t="str">
            <v/>
          </cell>
          <cell r="BQ1014" t="str">
            <v/>
          </cell>
          <cell r="BR1014" t="str">
            <v/>
          </cell>
          <cell r="BS1014" t="str">
            <v/>
          </cell>
          <cell r="BT1014" t="str">
            <v>นางอาภา อินใจ</v>
          </cell>
          <cell r="BU1014">
            <v>883263010592</v>
          </cell>
          <cell r="BV1014" t="str">
            <v>1.นางอาภา อินใจ
2.นายเนพดล อินใจ
3.นางสุนีย์ มุสิกะ
4.นายทศพล มุสิกะ
5.นางสาวมูล สิริจรุญ</v>
          </cell>
          <cell r="BW1014" t="str">
            <v xml:space="preserve">จำเลยที่ 1
คู่สมรสจำเลยที่ 1
จำเลยที่ 2
คู่สมรสจำเลยที่ 2
จำเลยที่ 3
</v>
          </cell>
          <cell r="BX1014" t="str">
            <v>3-5003-00373-43-1
3-5012-00472-70-5
1-5009-00066-51-6
3-5607-00178-54-6
3-5003-00115-16-4</v>
          </cell>
          <cell r="BY1014"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4" t="str">
            <v>พบ</v>
          </cell>
          <cell r="CD1014" t="str">
            <v>นางอาภา อินใจ</v>
          </cell>
        </row>
        <row r="1015">
          <cell r="B1015">
            <v>2487</v>
          </cell>
          <cell r="C1015">
            <v>1011</v>
          </cell>
          <cell r="D1015">
            <v>25</v>
          </cell>
          <cell r="E1015">
            <v>1</v>
          </cell>
          <cell r="F1015">
            <v>2567</v>
          </cell>
          <cell r="G1015">
            <v>800053960145</v>
          </cell>
          <cell r="H1015" t="str">
            <v>นาย</v>
          </cell>
          <cell r="I1015" t="str">
            <v>ชอบกัง</v>
          </cell>
          <cell r="J1015" t="str">
            <v>คมชายชาญ</v>
          </cell>
          <cell r="K1015" t="str">
            <v>5 5018 01070 27 6</v>
          </cell>
          <cell r="L1015" t="str">
            <v>อมก๋อย</v>
          </cell>
          <cell r="M1015" t="str">
            <v>เชียงใหม่ 3</v>
          </cell>
          <cell r="N1015">
            <v>8</v>
          </cell>
          <cell r="O1015" t="str">
            <v>ธนาคารประชาชน</v>
          </cell>
          <cell r="P1015" t="str">
            <v>1.บุคคลค้ำประกัน</v>
          </cell>
          <cell r="S1015" t="str">
            <v>จังหวัดฮอด</v>
          </cell>
          <cell r="T1015" t="str">
            <v>ผบ.1045</v>
          </cell>
          <cell r="U1015">
            <v>2562</v>
          </cell>
          <cell r="V1015" t="str">
            <v>ผบ1179</v>
          </cell>
          <cell r="W1015">
            <v>2562</v>
          </cell>
          <cell r="BB1015" t="str">
            <v>รายงานผลสืบ วันที่ 24/8/2567</v>
          </cell>
          <cell r="BC1015">
            <v>1200</v>
          </cell>
          <cell r="BD1015">
            <v>24</v>
          </cell>
          <cell r="BE1015">
            <v>1</v>
          </cell>
          <cell r="BF1015">
            <v>2568</v>
          </cell>
          <cell r="BG1015">
            <v>0</v>
          </cell>
          <cell r="BH1015" t="str">
            <v>-</v>
          </cell>
          <cell r="BI1015" t="str">
            <v>-</v>
          </cell>
          <cell r="BJ1015" t="str">
            <v>-</v>
          </cell>
          <cell r="BK1015">
            <v>0</v>
          </cell>
          <cell r="BL1015">
            <v>820</v>
          </cell>
          <cell r="BM1015">
            <v>0</v>
          </cell>
          <cell r="BN1015" t="str">
            <v/>
          </cell>
          <cell r="BO1015" t="str">
            <v/>
          </cell>
          <cell r="BP1015" t="str">
            <v/>
          </cell>
          <cell r="BQ1015" t="str">
            <v>-</v>
          </cell>
          <cell r="BR1015" t="str">
            <v>-</v>
          </cell>
          <cell r="BS1015" t="str">
            <v>-</v>
          </cell>
          <cell r="BT1015" t="str">
            <v>นายชอบกัง คมชายชาญ</v>
          </cell>
          <cell r="BU1015">
            <v>883262011641</v>
          </cell>
          <cell r="BV1015" t="str">
            <v>1.นายชอบกัง  คมชายชาญ
2.นางจังโปะ  คมชายชาญ
3.นายคาบซอ  รำไพพนาลัย
4.นายดีทัง  ราศีสโรช</v>
          </cell>
          <cell r="BW1015" t="str">
            <v>จำเลยที่ 1
คู่สมรสจำเลยที่ 1
จำเลยที่ 2
จำเลยที่ 3</v>
          </cell>
          <cell r="BX1015" t="str">
            <v>3-5018-01070-27-6
5-5018-01070-42-0
5-5018-01070-35-7
5-5018-01133-84-7</v>
          </cell>
          <cell r="BY101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5" t="str">
            <v>ไม่พบทรัพย์</v>
          </cell>
          <cell r="CB1015">
            <v>4</v>
          </cell>
          <cell r="CC1015" t="str">
            <v>ลลิตา</v>
          </cell>
          <cell r="CD1015" t="str">
            <v>นายชอบกัง คมชายชาญ</v>
          </cell>
          <cell r="CL1015">
            <v>243854</v>
          </cell>
        </row>
        <row r="1016">
          <cell r="B1016">
            <v>2488</v>
          </cell>
          <cell r="C1016">
            <v>1012</v>
          </cell>
          <cell r="D1016">
            <v>25</v>
          </cell>
          <cell r="E1016">
            <v>1</v>
          </cell>
          <cell r="F1016">
            <v>2567</v>
          </cell>
          <cell r="G1016">
            <v>800003170936</v>
          </cell>
          <cell r="H1016" t="str">
            <v>นาย</v>
          </cell>
          <cell r="I1016" t="str">
            <v>เชิดศักดิ์หรือนนธิวรรช</v>
          </cell>
          <cell r="J1016" t="str">
            <v>รินทร์แก้ว</v>
          </cell>
          <cell r="K1016" t="str">
            <v>3 5003 00002 96 3</v>
          </cell>
          <cell r="L1016" t="str">
            <v>อมก๋อย</v>
          </cell>
          <cell r="M1016" t="str">
            <v xml:space="preserve">เชียงใหม่ 3 </v>
          </cell>
          <cell r="N1016">
            <v>8</v>
          </cell>
          <cell r="O1016" t="str">
            <v>ไทรทอง</v>
          </cell>
          <cell r="P1016" t="str">
            <v>1.บุคคลค้ำประกัน</v>
          </cell>
          <cell r="S1016" t="str">
            <v>จังหวัดฮอด</v>
          </cell>
          <cell r="T1016" t="str">
            <v>ผบ.262</v>
          </cell>
          <cell r="U1016">
            <v>2560</v>
          </cell>
          <cell r="V1016" t="str">
            <v>ผบ.319</v>
          </cell>
          <cell r="W1016">
            <v>2560</v>
          </cell>
          <cell r="AA1016">
            <v>5</v>
          </cell>
          <cell r="AB1016">
            <v>7</v>
          </cell>
          <cell r="AC1016">
            <v>2560</v>
          </cell>
          <cell r="BB1016" t="str">
            <v>รายงานผลสืบ วันที่ 27/8/2567</v>
          </cell>
          <cell r="BC1016">
            <v>900</v>
          </cell>
          <cell r="BD1016">
            <v>24</v>
          </cell>
          <cell r="BE1016">
            <v>1</v>
          </cell>
          <cell r="BF1016">
            <v>2568</v>
          </cell>
          <cell r="BG1016">
            <v>0</v>
          </cell>
          <cell r="BH1016" t="str">
            <v>-</v>
          </cell>
          <cell r="BI1016" t="str">
            <v>-</v>
          </cell>
          <cell r="BJ1016" t="str">
            <v>-</v>
          </cell>
          <cell r="BK1016">
            <v>0</v>
          </cell>
          <cell r="BL1016">
            <v>1505</v>
          </cell>
          <cell r="BM1016">
            <v>0</v>
          </cell>
          <cell r="BN1016" t="str">
            <v/>
          </cell>
          <cell r="BO1016" t="str">
            <v/>
          </cell>
          <cell r="BP1016" t="str">
            <v/>
          </cell>
          <cell r="BQ1016" t="str">
            <v>-</v>
          </cell>
          <cell r="BR1016" t="str">
            <v>-</v>
          </cell>
          <cell r="BS1016" t="str">
            <v>-</v>
          </cell>
          <cell r="BT1016" t="str">
            <v>นายเชิดศักดิ์หรือนนธิวรรช รินทร์แก้ว</v>
          </cell>
          <cell r="BU1016">
            <v>823759010486</v>
          </cell>
          <cell r="BV1016" t="str">
            <v>1.นายนนธิวรรช  รินทร์แก้ว
2.นางสาวอลินดา  ศิริธีรธาดา
3.นางวิจิตรา  ประกอบของ</v>
          </cell>
          <cell r="BW1016" t="str">
            <v>จำเลยที่ 1
จำเลยที่ 2
จำเลยที่ 3</v>
          </cell>
          <cell r="BX1016" t="str">
            <v>3-5003-00002-96-3
3-5101-01073-73-0
3-5013-00834-16-1</v>
          </cell>
          <cell r="BY1016"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6" t="str">
            <v>พบทรัพย์</v>
          </cell>
          <cell r="CB1016">
            <v>3</v>
          </cell>
          <cell r="CC1016" t="str">
            <v>ลลิตา</v>
          </cell>
          <cell r="CD1016" t="str">
            <v>นายพัทธนันท์ รินทร์แก้ว</v>
          </cell>
          <cell r="CL1016">
            <v>243884</v>
          </cell>
        </row>
        <row r="1017">
          <cell r="B1017">
            <v>2489</v>
          </cell>
          <cell r="C1017">
            <v>1013</v>
          </cell>
          <cell r="D1017">
            <v>25</v>
          </cell>
          <cell r="E1017">
            <v>1</v>
          </cell>
          <cell r="F1017">
            <v>2567</v>
          </cell>
          <cell r="G1017">
            <v>800056042495</v>
          </cell>
          <cell r="H1017" t="str">
            <v>นาย</v>
          </cell>
          <cell r="I1017" t="str">
            <v>มานพ</v>
          </cell>
          <cell r="J1017" t="str">
            <v>แก้วติ</v>
          </cell>
          <cell r="K1017" t="str">
            <v>3 5018 00204 61 2</v>
          </cell>
          <cell r="L1017" t="str">
            <v>อมก๋อย</v>
          </cell>
          <cell r="M1017" t="str">
            <v>เชียงใหม่ 3</v>
          </cell>
          <cell r="N1017">
            <v>8</v>
          </cell>
          <cell r="O1017" t="str">
            <v>ธนาคารประชาชน</v>
          </cell>
          <cell r="P1017" t="str">
            <v>1.บุคคลค้ำประกัน</v>
          </cell>
          <cell r="S1017" t="str">
            <v>จังหวัดฮอด</v>
          </cell>
          <cell r="T1017" t="str">
            <v>ผบE164</v>
          </cell>
          <cell r="U1017">
            <v>2563</v>
          </cell>
          <cell r="V1017" t="str">
            <v>ผบE277</v>
          </cell>
          <cell r="W1017">
            <v>2563</v>
          </cell>
          <cell r="X1017">
            <v>2</v>
          </cell>
          <cell r="Y1017">
            <v>9</v>
          </cell>
          <cell r="Z1017">
            <v>2563</v>
          </cell>
          <cell r="BB1017" t="str">
            <v>รายงานผลสืบทรัพย์ 27/8/2567</v>
          </cell>
          <cell r="BC1017">
            <v>1500</v>
          </cell>
          <cell r="BD1017">
            <v>24</v>
          </cell>
          <cell r="BE1017">
            <v>1</v>
          </cell>
          <cell r="BF1017">
            <v>2568</v>
          </cell>
          <cell r="BG1017">
            <v>0</v>
          </cell>
          <cell r="BH1017" t="str">
            <v>-</v>
          </cell>
          <cell r="BI1017" t="str">
            <v>-</v>
          </cell>
          <cell r="BJ1017" t="str">
            <v>-</v>
          </cell>
          <cell r="BK1017">
            <v>0</v>
          </cell>
          <cell r="BL1017">
            <v>1175</v>
          </cell>
          <cell r="BM1017">
            <v>0</v>
          </cell>
          <cell r="BN1017" t="str">
            <v/>
          </cell>
          <cell r="BO1017" t="str">
            <v/>
          </cell>
          <cell r="BP1017" t="str">
            <v/>
          </cell>
          <cell r="BQ1017" t="str">
            <v>-</v>
          </cell>
          <cell r="BR1017" t="str">
            <v>-</v>
          </cell>
          <cell r="BS1017" t="str">
            <v>-</v>
          </cell>
          <cell r="BT1017" t="str">
            <v>นายมานพ แก้วติ</v>
          </cell>
          <cell r="BU1017">
            <v>883262011643</v>
          </cell>
          <cell r="BV1017" t="str">
            <v>1.นายมานพ  แก้วติ
2.นางสาวพรพิมล  ดีนะ
3.นายพิรุณ  ปู่ตอง
4.นายนิพนธ์  ปู่ทอง
5.นางวันดี  จอหน่อ</v>
          </cell>
          <cell r="BW1017" t="str">
            <v>จำเลยที่ 1
จำเลยที่ 2
คู่สมรสจำเลยที่ 2
จำเลยที่ 3
คู่สมรสจำเลยที่ 3</v>
          </cell>
          <cell r="BX1017" t="str">
            <v>3-5018-00204-61-2
1-5018-00074-95-0
1-5018-00063-69-9
3-5018-00128-46-1
8-5018-84038-43-4</v>
          </cell>
          <cell r="BY1017"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7" t="str">
            <v>พบทรัพย์</v>
          </cell>
          <cell r="CB1017">
            <v>5</v>
          </cell>
          <cell r="CC1017" t="str">
            <v>ลลิตา</v>
          </cell>
          <cell r="CD1017" t="str">
            <v>นายมานพ แก้วติ</v>
          </cell>
          <cell r="CL1017">
            <v>243884</v>
          </cell>
        </row>
        <row r="1018">
          <cell r="B1018">
            <v>2490</v>
          </cell>
          <cell r="C1018">
            <v>1014</v>
          </cell>
          <cell r="D1018">
            <v>25</v>
          </cell>
          <cell r="E1018">
            <v>1</v>
          </cell>
          <cell r="F1018">
            <v>2567</v>
          </cell>
          <cell r="G1018">
            <v>800074069314</v>
          </cell>
          <cell r="H1018" t="str">
            <v>นางสาว</v>
          </cell>
          <cell r="I1018" t="str">
            <v>ปัทมา</v>
          </cell>
          <cell r="J1018" t="str">
            <v>สกุลดิษฐ์</v>
          </cell>
          <cell r="K1018" t="str">
            <v>1 5018 00091 55 2</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 1049</v>
          </cell>
          <cell r="U1018">
            <v>2562</v>
          </cell>
          <cell r="V1018" t="str">
            <v>ผบ1339</v>
          </cell>
          <cell r="W1018">
            <v>2562</v>
          </cell>
          <cell r="X1018">
            <v>3</v>
          </cell>
          <cell r="Y1018">
            <v>12</v>
          </cell>
          <cell r="Z1018">
            <v>2562</v>
          </cell>
          <cell r="BB1018" t="str">
            <v>รายงานผลสืบทรัพย์ 23/9/2567</v>
          </cell>
          <cell r="BC1018">
            <v>1500</v>
          </cell>
          <cell r="BD1018">
            <v>24</v>
          </cell>
          <cell r="BE1018">
            <v>1</v>
          </cell>
          <cell r="BF1018">
            <v>2568</v>
          </cell>
          <cell r="BG1018">
            <v>0</v>
          </cell>
          <cell r="BH1018" t="str">
            <v>-</v>
          </cell>
          <cell r="BI1018" t="str">
            <v>-</v>
          </cell>
          <cell r="BJ1018" t="str">
            <v>-</v>
          </cell>
          <cell r="BK1018">
            <v>0</v>
          </cell>
          <cell r="BL1018">
            <v>2040</v>
          </cell>
          <cell r="BM1018">
            <v>0</v>
          </cell>
          <cell r="BN1018" t="str">
            <v/>
          </cell>
          <cell r="BO1018" t="str">
            <v/>
          </cell>
          <cell r="BP1018" t="str">
            <v/>
          </cell>
          <cell r="BQ1018" t="str">
            <v>-</v>
          </cell>
          <cell r="BR1018" t="str">
            <v>-</v>
          </cell>
          <cell r="BS1018" t="str">
            <v>-</v>
          </cell>
          <cell r="BT1018" t="str">
            <v>นางสาวปัทมา สกุลดิษฐ์</v>
          </cell>
          <cell r="BU1018">
            <v>883262011651</v>
          </cell>
          <cell r="BV1018" t="str">
            <v>1.นางสาวปัทมา  สมคิดหรือสกุลดิษฐ์
2.นายพิทยา  สมคิด
3.นายศิริชัย  คุณนา
4.นางสาวพรพิมล  รินทรทา
5.นายจตุพร  จันทร์จิระ</v>
          </cell>
          <cell r="BW1018" t="str">
            <v>จำเลยที่ 1
คู่สมรสจำเลยที่ 1
จำเลยที่ 2
จำเลยที่ 3
คู่สมรสจำเลยที่ 3</v>
          </cell>
          <cell r="BX1018" t="str">
            <v>1-5018-00091-55-2
1-1007-00142-25-5
3-5012-00492-16-1
3-5018-00201-79-6
3-1009-03311-58-9</v>
          </cell>
          <cell r="BY1018"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8" t="str">
            <v>ไม่พบทรัพย์</v>
          </cell>
          <cell r="CB1018">
            <v>5</v>
          </cell>
          <cell r="CC1018" t="str">
            <v>ลลิตา</v>
          </cell>
          <cell r="CD1018" t="str">
            <v>นางสาวปัทมา สกุลดิษฐ์</v>
          </cell>
          <cell r="CL1018">
            <v>243884</v>
          </cell>
        </row>
        <row r="1019">
          <cell r="B1019">
            <v>2491</v>
          </cell>
          <cell r="C1019">
            <v>1015</v>
          </cell>
          <cell r="D1019">
            <v>25</v>
          </cell>
          <cell r="E1019">
            <v>1</v>
          </cell>
          <cell r="F1019">
            <v>2567</v>
          </cell>
          <cell r="G1019">
            <v>800072148755</v>
          </cell>
          <cell r="H1019" t="str">
            <v>นาย</v>
          </cell>
          <cell r="I1019" t="str">
            <v>สยาม</v>
          </cell>
          <cell r="J1019" t="str">
            <v>จันทร์หล้า</v>
          </cell>
          <cell r="K1019" t="str">
            <v>1 5018 00057 15 0</v>
          </cell>
          <cell r="L1019" t="str">
            <v>อมก๋อย</v>
          </cell>
          <cell r="M1019" t="str">
            <v>เชียงใหม่ 3</v>
          </cell>
          <cell r="N1019">
            <v>8</v>
          </cell>
          <cell r="O1019" t="str">
            <v>แก้ไขปัญหาหนี้นอกระบบ PSA</v>
          </cell>
          <cell r="P1019" t="str">
            <v>1.บุคคลค้ำประกัน</v>
          </cell>
          <cell r="S1019" t="str">
            <v>จังหวัดฮอด</v>
          </cell>
          <cell r="T1019" t="str">
            <v>ผบ.1039</v>
          </cell>
          <cell r="U1019">
            <v>2562</v>
          </cell>
          <cell r="V1019" t="str">
            <v>ผบ1177</v>
          </cell>
          <cell r="W1019">
            <v>2562</v>
          </cell>
          <cell r="AA1019">
            <v>19</v>
          </cell>
          <cell r="AB1019">
            <v>11</v>
          </cell>
          <cell r="AC1019">
            <v>2562</v>
          </cell>
          <cell r="BB1019" t="str">
            <v>รายงานผลสืบทรัพย์ 27/8/2567</v>
          </cell>
          <cell r="BC1019" t="str">
            <v/>
          </cell>
          <cell r="BD1019" t="str">
            <v/>
          </cell>
          <cell r="BE1019" t="str">
            <v/>
          </cell>
          <cell r="BF1019" t="str">
            <v/>
          </cell>
          <cell r="BG1019" t="str">
            <v/>
          </cell>
          <cell r="BH1019" t="str">
            <v/>
          </cell>
          <cell r="BI1019" t="str">
            <v/>
          </cell>
          <cell r="BJ1019" t="str">
            <v/>
          </cell>
          <cell r="BK1019" t="str">
            <v/>
          </cell>
          <cell r="BL1019" t="str">
            <v/>
          </cell>
          <cell r="BM1019" t="str">
            <v/>
          </cell>
          <cell r="BN1019" t="str">
            <v/>
          </cell>
          <cell r="BO1019" t="str">
            <v/>
          </cell>
          <cell r="BP1019" t="str">
            <v/>
          </cell>
          <cell r="BQ1019" t="str">
            <v/>
          </cell>
          <cell r="BR1019" t="str">
            <v/>
          </cell>
          <cell r="BS1019" t="str">
            <v/>
          </cell>
          <cell r="BT1019" t="str">
            <v>นายสยาม จันทร์หล้า</v>
          </cell>
          <cell r="BU1019">
            <v>883262011650</v>
          </cell>
          <cell r="BV1019" t="str">
            <v>1.นายสยาม  จันทร์หล้า
2.นางสาวพิมฤทัย  ไชยวงษ์
3.นางสาวพิมพิไล  ไชยวงษ์</v>
          </cell>
          <cell r="BW1019" t="str">
            <v>จำเลยที่ 1
จำเลยที่ 2
จำเลยที่ 3</v>
          </cell>
          <cell r="BX1019" t="str">
            <v>1-5018-00057-15-0
1-5018-00073-59-7
2-5018-00037-12-2</v>
          </cell>
          <cell r="BY1019"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9" t="str">
            <v>พบทรัพย์</v>
          </cell>
          <cell r="CB1019">
            <v>3</v>
          </cell>
          <cell r="CC1019" t="str">
            <v>ลลิตา</v>
          </cell>
          <cell r="CD1019" t="str">
            <v>นายสยาม จันทร์หล้า</v>
          </cell>
          <cell r="CL1019">
            <v>243884</v>
          </cell>
        </row>
        <row r="1020">
          <cell r="B1020">
            <v>2492</v>
          </cell>
          <cell r="C1020">
            <v>1016</v>
          </cell>
          <cell r="D1020">
            <v>25</v>
          </cell>
          <cell r="E1020">
            <v>1</v>
          </cell>
          <cell r="F1020">
            <v>2567</v>
          </cell>
          <cell r="G1020">
            <v>800053062934</v>
          </cell>
          <cell r="H1020" t="str">
            <v>นางสาว</v>
          </cell>
          <cell r="I1020" t="str">
            <v>กัญชรัตน์</v>
          </cell>
          <cell r="J1020" t="str">
            <v>ปู่ทอง</v>
          </cell>
          <cell r="K1020" t="str">
            <v>3 5018 00126 40 9</v>
          </cell>
          <cell r="L1020" t="str">
            <v>อมก๋อย</v>
          </cell>
          <cell r="M1020" t="str">
            <v>เชียงใหม่ 3</v>
          </cell>
          <cell r="N1020">
            <v>8</v>
          </cell>
          <cell r="O1020" t="str">
            <v>ธนาคารประชาชน</v>
          </cell>
          <cell r="P1020" t="str">
            <v>1.บุคคลค้ำประกัน</v>
          </cell>
          <cell r="S1020" t="str">
            <v>จังหวัดฮอด</v>
          </cell>
          <cell r="T1020" t="str">
            <v>ผบ1048</v>
          </cell>
          <cell r="U1020">
            <v>2562</v>
          </cell>
          <cell r="V1020" t="str">
            <v>ผบ1181</v>
          </cell>
          <cell r="W1020">
            <v>2562</v>
          </cell>
          <cell r="AA1020">
            <v>19</v>
          </cell>
          <cell r="AB1020">
            <v>11</v>
          </cell>
          <cell r="AC1020">
            <v>2562</v>
          </cell>
          <cell r="BB1020" t="str">
            <v>รายงานผลสืบทรัพย์ 27/8/2567</v>
          </cell>
          <cell r="BC1020">
            <v>1200</v>
          </cell>
          <cell r="BD1020">
            <v>24</v>
          </cell>
          <cell r="BE1020">
            <v>1</v>
          </cell>
          <cell r="BF1020">
            <v>2568</v>
          </cell>
          <cell r="BG1020">
            <v>0</v>
          </cell>
          <cell r="BH1020" t="str">
            <v>-</v>
          </cell>
          <cell r="BI1020" t="str">
            <v>-</v>
          </cell>
          <cell r="BJ1020" t="str">
            <v>-</v>
          </cell>
          <cell r="BK1020">
            <v>0</v>
          </cell>
          <cell r="BL1020">
            <v>1235</v>
          </cell>
          <cell r="BM1020">
            <v>0</v>
          </cell>
          <cell r="BN1020" t="str">
            <v/>
          </cell>
          <cell r="BO1020" t="str">
            <v/>
          </cell>
          <cell r="BP1020" t="str">
            <v/>
          </cell>
          <cell r="BQ1020" t="str">
            <v>-</v>
          </cell>
          <cell r="BR1020" t="str">
            <v>-</v>
          </cell>
          <cell r="BS1020" t="str">
            <v>-</v>
          </cell>
          <cell r="BT1020" t="str">
            <v>นางสาวกัญชรัตน์ ปู่ทอง</v>
          </cell>
          <cell r="BU1020">
            <v>883262011648</v>
          </cell>
          <cell r="BV1020" t="str">
            <v>1.นางสาวกัญชรัตน์  ปู่ทอง
2.นายหล้า  หาญหม่อง
3.นางสาวธัญพิชชา  กติกาชีวัน
4.นายทวี  สุภาพวพร</v>
          </cell>
          <cell r="BW1020" t="str">
            <v>จำเลยที่ 1
จำเลยที่ 2
จำเลยที่ 3
คู่สมรสจำเลยที่ 3</v>
          </cell>
          <cell r="BX1020" t="str">
            <v>2-5018-00098-55-5
3-5018-00126-40-9
3-5018-00132-61-1
3-5003-00418-70-1</v>
          </cell>
          <cell r="BY1020"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20" t="str">
            <v>พบทรัพย์</v>
          </cell>
          <cell r="CB1020">
            <v>4</v>
          </cell>
          <cell r="CC1020" t="str">
            <v>ลลิตา</v>
          </cell>
          <cell r="CD1020" t="str">
            <v>นางสาวกัญชรัตน์ ปู่ทอง</v>
          </cell>
          <cell r="CL1020">
            <v>243884</v>
          </cell>
        </row>
        <row r="1021">
          <cell r="B1021">
            <v>2493</v>
          </cell>
          <cell r="C1021">
            <v>1017</v>
          </cell>
          <cell r="D1021">
            <v>25</v>
          </cell>
          <cell r="E1021">
            <v>1</v>
          </cell>
          <cell r="F1021">
            <v>2567</v>
          </cell>
          <cell r="G1021">
            <v>800044730706</v>
          </cell>
          <cell r="H1021" t="str">
            <v>นางสาว</v>
          </cell>
          <cell r="I1021" t="str">
            <v>ธัญญรัตน์</v>
          </cell>
          <cell r="J1021" t="str">
            <v>ก้านต่อดอก</v>
          </cell>
          <cell r="K1021" t="str">
            <v>2 5018 01128 61 0</v>
          </cell>
          <cell r="L1021" t="str">
            <v>อมก๋อย</v>
          </cell>
          <cell r="M1021" t="str">
            <v>เชียงใหม่ 3</v>
          </cell>
          <cell r="N1021">
            <v>8</v>
          </cell>
          <cell r="O1021" t="str">
            <v>องค์กรชุมชน</v>
          </cell>
          <cell r="P1021" t="str">
            <v>1.บุคคลค้ำประกัน</v>
          </cell>
          <cell r="S1021" t="str">
            <v>จังหวัดฮอด</v>
          </cell>
          <cell r="T1021" t="str">
            <v>ผบ.260</v>
          </cell>
          <cell r="U1021">
            <v>2560</v>
          </cell>
          <cell r="V1021" t="str">
            <v>ผบ.262</v>
          </cell>
          <cell r="W1021">
            <v>2560</v>
          </cell>
          <cell r="X1021">
            <v>14</v>
          </cell>
          <cell r="Y1021">
            <v>6</v>
          </cell>
          <cell r="Z1021">
            <v>2560</v>
          </cell>
          <cell r="BB1021" t="str">
            <v>รายงานผลสืบ วันที่ 24/8/2567</v>
          </cell>
          <cell r="BC1021">
            <v>1200</v>
          </cell>
          <cell r="BD1021">
            <v>24</v>
          </cell>
          <cell r="BE1021">
            <v>1</v>
          </cell>
          <cell r="BF1021">
            <v>2568</v>
          </cell>
          <cell r="BG1021">
            <v>0</v>
          </cell>
          <cell r="BH1021" t="str">
            <v>-</v>
          </cell>
          <cell r="BI1021" t="str">
            <v>-</v>
          </cell>
          <cell r="BJ1021" t="str">
            <v>-</v>
          </cell>
          <cell r="BK1021">
            <v>0</v>
          </cell>
          <cell r="BL1021">
            <v>880</v>
          </cell>
          <cell r="BM1021">
            <v>0</v>
          </cell>
          <cell r="BN1021" t="str">
            <v/>
          </cell>
          <cell r="BO1021" t="str">
            <v/>
          </cell>
          <cell r="BP1021" t="str">
            <v/>
          </cell>
          <cell r="BQ1021" t="str">
            <v>-</v>
          </cell>
          <cell r="BR1021" t="str">
            <v>-</v>
          </cell>
          <cell r="BS1021" t="str">
            <v>-</v>
          </cell>
          <cell r="BT1021" t="str">
            <v>นางสาวธัญญรัตน์ ก้านต่อดอก</v>
          </cell>
          <cell r="BU1021">
            <v>823759010509</v>
          </cell>
          <cell r="BV1021" t="str">
            <v>1.นางสาวธัญญรัตน์  ก้านต่อดอก
2.นางสาวนิศารัตน์  โกมุทจรูญ
3.นายกิติศิลป์  โกมุทจรูญ
4.นางกานดา  สุภาพ</v>
          </cell>
          <cell r="BW1021" t="str">
            <v>จำเลยที่ 1
จำเลยที่ 2
คู่สมรสจำเลยที่ 2
จำเลยที่ 3</v>
          </cell>
          <cell r="BX1021" t="str">
            <v>2-5018-01128-61-0
2-5018-01117-96-1
2-5018-00031-68-0
2-5018-00003-96-1</v>
          </cell>
          <cell r="BY10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1" t="str">
            <v>ไม่พบทรัพย์</v>
          </cell>
          <cell r="CB1021">
            <v>4</v>
          </cell>
          <cell r="CC1021" t="str">
            <v>ลลิตา</v>
          </cell>
          <cell r="CD1021" t="str">
            <v>นางสาวธัญญรัตน์ ก้านต่อดอก</v>
          </cell>
          <cell r="CL1021">
            <v>243854</v>
          </cell>
        </row>
        <row r="1022">
          <cell r="B1022">
            <v>2494</v>
          </cell>
          <cell r="C1022">
            <v>1018</v>
          </cell>
          <cell r="D1022">
            <v>25</v>
          </cell>
          <cell r="E1022">
            <v>1</v>
          </cell>
          <cell r="F1022">
            <v>2567</v>
          </cell>
          <cell r="G1022">
            <v>800064954871</v>
          </cell>
          <cell r="H1022" t="str">
            <v>นางสาว</v>
          </cell>
          <cell r="I1022" t="str">
            <v>พรรณี</v>
          </cell>
          <cell r="J1022" t="str">
            <v>เมืองมา</v>
          </cell>
          <cell r="K1022" t="str">
            <v>2 5016 00017 05 5</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ผบ1034</v>
          </cell>
          <cell r="U1022">
            <v>2562</v>
          </cell>
          <cell r="V1022" t="str">
            <v>ผบ1172</v>
          </cell>
          <cell r="W1022">
            <v>2562</v>
          </cell>
          <cell r="AA1022">
            <v>19</v>
          </cell>
          <cell r="AB1022">
            <v>11</v>
          </cell>
          <cell r="AC1022">
            <v>2562</v>
          </cell>
          <cell r="BB1022" t="str">
            <v>รายงานผลสืบทรัพย์ วันที่ 10/9/2567</v>
          </cell>
          <cell r="BC1022">
            <v>1200</v>
          </cell>
          <cell r="BD1022">
            <v>24</v>
          </cell>
          <cell r="BE1022">
            <v>1</v>
          </cell>
          <cell r="BF1022">
            <v>2568</v>
          </cell>
          <cell r="BG1022">
            <v>0</v>
          </cell>
          <cell r="BH1022" t="str">
            <v>-</v>
          </cell>
          <cell r="BI1022" t="str">
            <v>-</v>
          </cell>
          <cell r="BJ1022" t="str">
            <v>-</v>
          </cell>
          <cell r="BK1022">
            <v>0</v>
          </cell>
          <cell r="BL1022">
            <v>955</v>
          </cell>
          <cell r="BM1022">
            <v>0</v>
          </cell>
          <cell r="BN1022" t="str">
            <v/>
          </cell>
          <cell r="BO1022" t="str">
            <v/>
          </cell>
          <cell r="BP1022" t="str">
            <v/>
          </cell>
          <cell r="BQ1022" t="str">
            <v>-</v>
          </cell>
          <cell r="BR1022" t="str">
            <v>-</v>
          </cell>
          <cell r="BS1022" t="str">
            <v>-</v>
          </cell>
          <cell r="BT1022" t="str">
            <v>นางสาวพรรณี เมืองมา</v>
          </cell>
          <cell r="BU1022">
            <v>883262011658</v>
          </cell>
          <cell r="BV1022" t="str">
            <v>1.นางสาวพรรณี  เมืองมา
2.นายอมร  ใจยศ
3.นางภัทร์ณรินทร์ วรกาญจ์ธนาโชฒิ
4.นายทศพล  เขาใหญ่</v>
          </cell>
          <cell r="BW1022" t="str">
            <v>จำเลยที่ 1
จำเลยที่ 2
จำเลยที่ 3 
คู่สมรสจำเลยที่ 3</v>
          </cell>
          <cell r="BX1022" t="str">
            <v>2-5016-00017-05-5
3-5018-00009-58-5
3-5018-00008-88-1
3-7502-00031-12-9</v>
          </cell>
          <cell r="BY1022"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2" t="str">
            <v>พบทรัพย์</v>
          </cell>
          <cell r="CC1022" t="str">
            <v>ลลิตา</v>
          </cell>
          <cell r="CD1022" t="str">
            <v>นางสาวพรรณี เมืองมา</v>
          </cell>
          <cell r="CL1022">
            <v>243884</v>
          </cell>
        </row>
        <row r="1023">
          <cell r="B1023">
            <v>2495</v>
          </cell>
          <cell r="C1023">
            <v>1019</v>
          </cell>
          <cell r="G1023">
            <v>800027063661</v>
          </cell>
          <cell r="H1023" t="str">
            <v>นาย</v>
          </cell>
          <cell r="I1023" t="str">
            <v>อินเนตร</v>
          </cell>
          <cell r="J1023" t="str">
            <v>อุ่นจิตร</v>
          </cell>
          <cell r="K1023" t="str">
            <v>3 5016 00324 85 1</v>
          </cell>
          <cell r="L1023" t="str">
            <v>อมก๋อย</v>
          </cell>
          <cell r="M1023" t="str">
            <v>เชียงใหม่ 3</v>
          </cell>
          <cell r="N1023">
            <v>8</v>
          </cell>
          <cell r="O1023" t="str">
            <v>ธนาคารประชาชน</v>
          </cell>
          <cell r="P1023" t="str">
            <v>1.บุคคลค้ำประกัน</v>
          </cell>
          <cell r="S1023" t="str">
            <v>จังหวัดฮอด</v>
          </cell>
          <cell r="T1023" t="str">
            <v>ผบE209</v>
          </cell>
          <cell r="U1023">
            <v>2563</v>
          </cell>
          <cell r="V1023" t="str">
            <v>ผบE330</v>
          </cell>
          <cell r="W1023">
            <v>2563</v>
          </cell>
          <cell r="X1023">
            <v>10</v>
          </cell>
          <cell r="Y1023">
            <v>9</v>
          </cell>
          <cell r="Z1023">
            <v>2563</v>
          </cell>
          <cell r="BB1023" t="str">
            <v>รายงานผลสืบทรัพย์ 27/8/2567</v>
          </cell>
          <cell r="BC1023">
            <v>1500</v>
          </cell>
          <cell r="BD1023">
            <v>24</v>
          </cell>
          <cell r="BE1023">
            <v>1</v>
          </cell>
          <cell r="BF1023">
            <v>2568</v>
          </cell>
          <cell r="BG1023">
            <v>0</v>
          </cell>
          <cell r="BH1023" t="str">
            <v>-</v>
          </cell>
          <cell r="BI1023" t="str">
            <v>-</v>
          </cell>
          <cell r="BJ1023" t="str">
            <v>-</v>
          </cell>
          <cell r="BK1023">
            <v>0</v>
          </cell>
          <cell r="BL1023">
            <v>2300</v>
          </cell>
          <cell r="BM1023">
            <v>0</v>
          </cell>
          <cell r="BN1023" t="str">
            <v/>
          </cell>
          <cell r="BO1023" t="str">
            <v/>
          </cell>
          <cell r="BP1023" t="str">
            <v/>
          </cell>
          <cell r="BQ1023" t="str">
            <v>-</v>
          </cell>
          <cell r="BR1023" t="str">
            <v>-</v>
          </cell>
          <cell r="BS1023" t="str">
            <v>-</v>
          </cell>
          <cell r="BT1023" t="str">
            <v>นายอินเนตร อุ่นจิตร</v>
          </cell>
          <cell r="BU1023">
            <v>823758010097</v>
          </cell>
          <cell r="BV1023" t="str">
            <v>1.นายอินเนตร  อุ่นจิต
2.นางชวลศรี  อุ่นจิต
3.นางสาววิชุดา  แดงวงค์
4.นางสาวทวิตา  อุ่นจิต
5.นายสุชาติ  กันทิมาพงค์</v>
          </cell>
          <cell r="BW1023" t="str">
            <v>จำเลยที่ 1
คู่สมรสจำเลยที่ 1
จำเลยที่ 2
จำเลยที่ 3
คู่สมรสจำเลยที่ 3</v>
          </cell>
          <cell r="BX1023" t="str">
            <v>3-5016-00324-85-1
3-5016-00324-84-3
1-5207-00052-13-9
3-5016-00324-88-6
3-5101-00477-86-1</v>
          </cell>
          <cell r="BY1023"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3" t="str">
            <v>พบทรัพย์</v>
          </cell>
          <cell r="CB1023">
            <v>5</v>
          </cell>
          <cell r="CC1023" t="str">
            <v>ลลิตา</v>
          </cell>
          <cell r="CD1023" t="str">
            <v>นายอินเนตร อุ่นจิตร</v>
          </cell>
          <cell r="CL1023">
            <v>243884</v>
          </cell>
        </row>
        <row r="1024">
          <cell r="B1024">
            <v>2496</v>
          </cell>
          <cell r="C1024">
            <v>1020</v>
          </cell>
          <cell r="D1024">
            <v>25</v>
          </cell>
          <cell r="E1024">
            <v>1</v>
          </cell>
          <cell r="F1024">
            <v>2567</v>
          </cell>
          <cell r="G1024">
            <v>800061087782</v>
          </cell>
          <cell r="H1024" t="str">
            <v>นาย</v>
          </cell>
          <cell r="I1024" t="str">
            <v xml:space="preserve">ณัษฐพงษ์ </v>
          </cell>
          <cell r="J1024" t="str">
            <v>ไชยพงศ์กูล</v>
          </cell>
          <cell r="K1024" t="str">
            <v>3 5103 00373 66 0</v>
          </cell>
          <cell r="L1024" t="str">
            <v>จอมทอง</v>
          </cell>
          <cell r="M1024" t="str">
            <v>เชียงใหม่ 3</v>
          </cell>
          <cell r="N1024">
            <v>8</v>
          </cell>
          <cell r="O1024" t="str">
            <v>ธนาคารประชาชน</v>
          </cell>
          <cell r="P1024" t="str">
            <v>1.บุคคลค้ำประกัน</v>
          </cell>
          <cell r="S1024" t="str">
            <v>จังหวัดลำพูน</v>
          </cell>
          <cell r="T1024" t="str">
            <v>ผบ.1100</v>
          </cell>
          <cell r="U1024">
            <v>2561</v>
          </cell>
          <cell r="V1024" t="str">
            <v>ผบ.1865</v>
          </cell>
          <cell r="W1024">
            <v>2561</v>
          </cell>
          <cell r="AA1024">
            <v>16</v>
          </cell>
          <cell r="AB1024">
            <v>7</v>
          </cell>
          <cell r="AC1024">
            <v>2561</v>
          </cell>
          <cell r="BB1024" t="str">
            <v>รายงานผลสืบทรัพย์ 11/9/2567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นายณัษฐพงษ์  ไชยพงศ์กูล</v>
          </cell>
          <cell r="BU1024">
            <v>823761010047</v>
          </cell>
          <cell r="BV1024" t="str">
            <v>1.นายณัษฐพงษ์    ไชยพงศ์กูล
2.นางกัลยา   ไชยพงศ์กูล
3.นางกัญญา   กองสิงห์
4.นายสุทัศน์   กองสิงห์
5.นางอำไพ   ตุ่นวัน</v>
          </cell>
          <cell r="BW1024" t="str">
            <v>จำเลยที่ 1
คู่สมรสจำเลยที่ 1
จำเลยที่ 2
คู่สมรสจำเลยที่ 2
จำเลยที่ 3</v>
          </cell>
          <cell r="BX1024" t="str">
            <v>3-5103-00373-66-0
3-5106-00539-22-9
3-5106-00539-17-2
3-5106-00633-21-7
3-5106-00539-20-2</v>
          </cell>
          <cell r="BY1024"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4" t="str">
            <v>พบทรัพย์</v>
          </cell>
          <cell r="CC1024" t="str">
            <v>วชิราภรณ์</v>
          </cell>
          <cell r="CD1024" t="str">
            <v>นายณัษฐพงษ์  ไชยพงศ์กูล</v>
          </cell>
          <cell r="CL1024">
            <v>243902</v>
          </cell>
        </row>
        <row r="1025">
          <cell r="B1025">
            <v>2497</v>
          </cell>
          <cell r="C1025">
            <v>1021</v>
          </cell>
          <cell r="D1025">
            <v>25</v>
          </cell>
          <cell r="E1025">
            <v>1</v>
          </cell>
          <cell r="F1025">
            <v>2567</v>
          </cell>
          <cell r="G1025">
            <v>800050353856</v>
          </cell>
          <cell r="H1025" t="str">
            <v>นาง</v>
          </cell>
          <cell r="I1025" t="str">
            <v>อำไพ</v>
          </cell>
          <cell r="J1025" t="str">
            <v>ตั๋นแก้ว</v>
          </cell>
          <cell r="K1025" t="str">
            <v>3 5002 00252 67 4</v>
          </cell>
          <cell r="L1025" t="str">
            <v>จอมทอง</v>
          </cell>
          <cell r="M1025" t="str">
            <v>เชียงใหม่ 3</v>
          </cell>
          <cell r="N1025">
            <v>8</v>
          </cell>
          <cell r="O1025" t="str">
            <v>ธนาคารประชาชน</v>
          </cell>
          <cell r="P1025" t="str">
            <v>1.บุคคลค้ำประกัน</v>
          </cell>
          <cell r="S1025" t="str">
            <v>แขวงเชียงใหม่</v>
          </cell>
          <cell r="T1025" t="str">
            <v>ผบ3700</v>
          </cell>
          <cell r="U1025">
            <v>2560</v>
          </cell>
          <cell r="V1025" t="str">
            <v>ผบ5138</v>
          </cell>
          <cell r="W1025">
            <v>2560</v>
          </cell>
          <cell r="X1025">
            <v>31</v>
          </cell>
          <cell r="Y1025">
            <v>7</v>
          </cell>
          <cell r="Z1025">
            <v>2560</v>
          </cell>
          <cell r="BB1025" t="str">
            <v>รายงานผลสืบทรัพย์ 13/8/2567</v>
          </cell>
          <cell r="BC1025">
            <v>1800</v>
          </cell>
          <cell r="BD1025">
            <v>16</v>
          </cell>
          <cell r="BE1025">
            <v>5</v>
          </cell>
          <cell r="BF1025">
            <v>2568</v>
          </cell>
          <cell r="BG1025">
            <v>0</v>
          </cell>
          <cell r="BH1025" t="str">
            <v>-</v>
          </cell>
          <cell r="BI1025" t="str">
            <v>-</v>
          </cell>
          <cell r="BJ1025" t="str">
            <v>-</v>
          </cell>
          <cell r="BK1025">
            <v>0</v>
          </cell>
          <cell r="BL1025">
            <v>1780</v>
          </cell>
          <cell r="BM1025">
            <v>0</v>
          </cell>
          <cell r="BN1025" t="str">
            <v/>
          </cell>
          <cell r="BO1025" t="str">
            <v/>
          </cell>
          <cell r="BP1025" t="str">
            <v/>
          </cell>
          <cell r="BQ1025" t="str">
            <v>-</v>
          </cell>
          <cell r="BR1025" t="str">
            <v>-</v>
          </cell>
          <cell r="BS1025" t="str">
            <v>-</v>
          </cell>
          <cell r="BT1025" t="str">
            <v>นางอำไพ ตั๋นแก้ว</v>
          </cell>
          <cell r="BU1025">
            <v>823760010021</v>
          </cell>
          <cell r="BV1025" t="str">
            <v>1.นางอำไพ  ตั๋นแก้ว
2.นายกาญจน์  ตั๋นแก้ว
3.นางสาวนิตยา  บุญเป็ง
4.นายจรูญ   บุญเป็ง
5.นายรันร์   ศรีจอมแจ้ง
6.นางสาวสุณี   สุนันต๊ะ</v>
          </cell>
          <cell r="BW1025" t="str">
            <v xml:space="preserve">จำเลยที่ 1
คู่สมรสจำเลยที่ 1
จำเลยที่ 2
คู่สมรสจำเลยที่ 2
จำเลยที่ 3
คู่สมรสจำเลยที่ 3
</v>
          </cell>
          <cell r="BX1025" t="str">
            <v>3-5002-00252-67-4
3-5002-00752-90-1
3-5012-00630-53-0
1-5012-00078-98-9
3-5009-00341-62-9
3-5002-00255-93-2</v>
          </cell>
          <cell r="BY1025"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5" t="str">
            <v>ไม่พบทรัพย์</v>
          </cell>
          <cell r="CC1025" t="str">
            <v>วชิราภรณ์</v>
          </cell>
          <cell r="CD1025" t="str">
            <v>1.นายมานพ บุญหนัก
2.นางสาวนงลักษณ์ มหารัตน์
3.นางศศรีทอน ศรีไววาง
4.นายวรวุฒิ ศรีไววาง
5.นายชัชวาล ไร่ดี</v>
          </cell>
          <cell r="CE1025" t="str">
            <v>จำเลยที่ 1
คู่สมรสจำเลยที่ 1
จำเลยที่ 2
คู่สมรสจำเลยที่ 2
จำเลยที่ 3</v>
          </cell>
          <cell r="CF1025" t="str">
            <v>3-1704-00221-77-6
3-5002-00093-07-0
5-5209-00015-18-1
3-5016-00014-36-4
3-3012-01316-58-0</v>
          </cell>
          <cell r="CG102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5" t="str">
            <v>พบ</v>
          </cell>
          <cell r="CK1025" t="str">
            <v>ปฏิยุทธ์</v>
          </cell>
          <cell r="CL1025">
            <v>243852</v>
          </cell>
        </row>
        <row r="1026">
          <cell r="B1026">
            <v>2498</v>
          </cell>
          <cell r="C1026">
            <v>1022</v>
          </cell>
          <cell r="D1026">
            <v>25</v>
          </cell>
          <cell r="E1026">
            <v>1</v>
          </cell>
          <cell r="F1026">
            <v>2567</v>
          </cell>
          <cell r="G1026">
            <v>800024869722</v>
          </cell>
          <cell r="H1026" t="str">
            <v>นาง</v>
          </cell>
          <cell r="I1026" t="str">
            <v>พิรานันท์</v>
          </cell>
          <cell r="J1026" t="str">
            <v>ธนัชเกียรติศิริ</v>
          </cell>
          <cell r="K1026" t="str">
            <v>3 5012 00752 12 1</v>
          </cell>
          <cell r="L1026" t="str">
            <v>จอมทอง</v>
          </cell>
          <cell r="M1026" t="str">
            <v xml:space="preserve">เชียงใหม่ 3 </v>
          </cell>
          <cell r="N1026">
            <v>8</v>
          </cell>
          <cell r="O1026" t="str">
            <v>ธนาคารประชาชน</v>
          </cell>
          <cell r="P1026" t="str">
            <v>1.บุคคลค้ำประกัน</v>
          </cell>
          <cell r="S1026" t="str">
            <v>แขวงเชียงใหม่</v>
          </cell>
          <cell r="T1026" t="str">
            <v>ผบ.3699</v>
          </cell>
          <cell r="U1026">
            <v>2560</v>
          </cell>
          <cell r="V1026" t="str">
            <v>ผบ.7269</v>
          </cell>
          <cell r="W1026">
            <v>2560</v>
          </cell>
          <cell r="AA1026">
            <v>29</v>
          </cell>
          <cell r="AB1026">
            <v>8</v>
          </cell>
          <cell r="AC1026">
            <v>2560</v>
          </cell>
          <cell r="BB1026" t="str">
            <v>รายงานผลสืบทรัพย์ 22/8/2567</v>
          </cell>
          <cell r="BC1026">
            <v>900</v>
          </cell>
          <cell r="BD1026">
            <v>16</v>
          </cell>
          <cell r="BE1026">
            <v>5</v>
          </cell>
          <cell r="BF1026">
            <v>2568</v>
          </cell>
          <cell r="BG1026">
            <v>0</v>
          </cell>
          <cell r="BH1026" t="str">
            <v>-</v>
          </cell>
          <cell r="BI1026" t="str">
            <v>-</v>
          </cell>
          <cell r="BJ1026" t="str">
            <v>-</v>
          </cell>
          <cell r="BK1026">
            <v>0</v>
          </cell>
          <cell r="BL1026">
            <v>1230</v>
          </cell>
          <cell r="BM1026">
            <v>0</v>
          </cell>
          <cell r="BN1026" t="str">
            <v/>
          </cell>
          <cell r="BO1026" t="str">
            <v/>
          </cell>
          <cell r="BP1026" t="str">
            <v/>
          </cell>
          <cell r="BQ1026" t="str">
            <v>-</v>
          </cell>
          <cell r="BR1026" t="str">
            <v>-</v>
          </cell>
          <cell r="BS1026" t="str">
            <v>-</v>
          </cell>
          <cell r="BT1026" t="str">
            <v>นางพิรานันท์ ธนัชเกียรติศิริ</v>
          </cell>
          <cell r="BU1026">
            <v>823758010635</v>
          </cell>
          <cell r="BV1026" t="str">
            <v>1.นางพิรานันท์   ธนัชเกียรติศิริ
2.นายภาคิน   จันทร์กลาง
3.นายวัชรินทร์พงษ์   ศิริมา</v>
          </cell>
          <cell r="BW1026" t="str">
            <v>จำเลยที่ 1
คู่สมรสจำเลยที่ 1
จำเลยที่ 2</v>
          </cell>
          <cell r="BX1026" t="str">
            <v>3-5012-00752-12-1
3-5199-00094-17-4
3-5012-00752-11-2</v>
          </cell>
          <cell r="BY1026"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6" t="str">
            <v>พบทรัพย์</v>
          </cell>
          <cell r="CC1026" t="str">
            <v>วชิราภรณ์</v>
          </cell>
          <cell r="CD1026" t="str">
            <v>นางพิรานันท์ ธนัชเกียรติศิริ</v>
          </cell>
          <cell r="CL1026">
            <v>243852</v>
          </cell>
        </row>
        <row r="1027">
          <cell r="B1027">
            <v>2499</v>
          </cell>
          <cell r="C1027">
            <v>1023</v>
          </cell>
          <cell r="D1027">
            <v>25</v>
          </cell>
          <cell r="E1027">
            <v>1</v>
          </cell>
          <cell r="F1027">
            <v>2567</v>
          </cell>
          <cell r="G1027">
            <v>800054497907</v>
          </cell>
          <cell r="H1027" t="str">
            <v>นาย</v>
          </cell>
          <cell r="I1027" t="str">
            <v>วิโรจน์</v>
          </cell>
          <cell r="J1027" t="str">
            <v>ตาจาย</v>
          </cell>
          <cell r="K1027" t="str">
            <v>3 5002 00389 45 9</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ผบ.9136</v>
          </cell>
          <cell r="U1027">
            <v>2560</v>
          </cell>
          <cell r="V1027" t="str">
            <v>ผบ.10028</v>
          </cell>
          <cell r="W1027">
            <v>2560</v>
          </cell>
          <cell r="X1027">
            <v>16</v>
          </cell>
          <cell r="Y1027">
            <v>10</v>
          </cell>
          <cell r="Z1027">
            <v>2560</v>
          </cell>
          <cell r="BB1027" t="str">
            <v>รายงานผลสืบทรัพย์ 11/9/2567//ค้ำวน 2500</v>
          </cell>
          <cell r="BC1027" t="str">
            <v/>
          </cell>
          <cell r="BD1027" t="str">
            <v/>
          </cell>
          <cell r="BE1027" t="str">
            <v/>
          </cell>
          <cell r="BF1027" t="str">
            <v/>
          </cell>
          <cell r="BG1027" t="str">
            <v/>
          </cell>
          <cell r="BH1027" t="str">
            <v/>
          </cell>
          <cell r="BI1027" t="str">
            <v/>
          </cell>
          <cell r="BJ1027" t="str">
            <v/>
          </cell>
          <cell r="BK1027" t="str">
            <v/>
          </cell>
          <cell r="BL1027" t="str">
            <v/>
          </cell>
          <cell r="BM1027" t="str">
            <v/>
          </cell>
          <cell r="BN1027" t="str">
            <v/>
          </cell>
          <cell r="BO1027" t="str">
            <v/>
          </cell>
          <cell r="BP1027" t="str">
            <v/>
          </cell>
          <cell r="BQ1027" t="str">
            <v/>
          </cell>
          <cell r="BR1027" t="str">
            <v/>
          </cell>
          <cell r="BS1027" t="str">
            <v/>
          </cell>
          <cell r="BT1027" t="str">
            <v>นายวิโรจน์ ตาจาย</v>
          </cell>
          <cell r="BU1027">
            <v>823760010138</v>
          </cell>
          <cell r="BV1027" t="str">
            <v>1.นายวิโรจน์   ตาจาย
2.นางสาวน้ำฝน   ไชยยะ
3.นายประสาน    เย็นทรวง
4.นางสาวพรทิพย์   แสงจันทร์</v>
          </cell>
          <cell r="BW1027" t="str">
            <v>จำเลยที่ 1
คู่สมรสจำเลยที่ 1
จำเลยที่ 2
จำเลยที่ 3</v>
          </cell>
          <cell r="BX1027" t="str">
            <v>3-5002-00389-45-9
1-5505-00004-95-5
3-5099-00305-48-5
3-5012-01055-24-5</v>
          </cell>
          <cell r="BY1027"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CC1027" t="str">
            <v>วชิราภรณ์</v>
          </cell>
          <cell r="CD1027" t="str">
            <v>นายวิโรจน์ ตาจาย</v>
          </cell>
        </row>
        <row r="1028">
          <cell r="B1028">
            <v>2500</v>
          </cell>
          <cell r="C1028">
            <v>1024</v>
          </cell>
          <cell r="D1028">
            <v>25</v>
          </cell>
          <cell r="E1028">
            <v>1</v>
          </cell>
          <cell r="F1028">
            <v>2567</v>
          </cell>
          <cell r="G1028">
            <v>800054498715</v>
          </cell>
          <cell r="H1028" t="str">
            <v>นาย</v>
          </cell>
          <cell r="I1028" t="str">
            <v>ประสาน</v>
          </cell>
          <cell r="J1028" t="str">
            <v>เย็นทรวง</v>
          </cell>
          <cell r="K1028" t="str">
            <v>3 5099 00305 48 5</v>
          </cell>
          <cell r="L1028" t="str">
            <v>จอมทอง</v>
          </cell>
          <cell r="M1028" t="str">
            <v>เชียงใหม่ 3</v>
          </cell>
          <cell r="N1028">
            <v>8</v>
          </cell>
          <cell r="O1028" t="str">
            <v>ธนาคารประชาชน</v>
          </cell>
          <cell r="P1028" t="str">
            <v>1.บุคคลค้ำประกัน</v>
          </cell>
          <cell r="S1028" t="str">
            <v>แขวงเชียงใหม่</v>
          </cell>
          <cell r="T1028" t="str">
            <v>ผบ.3701</v>
          </cell>
          <cell r="U1028">
            <v>2560</v>
          </cell>
          <cell r="V1028">
            <v>5145</v>
          </cell>
          <cell r="W1028">
            <v>2560</v>
          </cell>
          <cell r="AA1028">
            <v>13</v>
          </cell>
          <cell r="AB1028">
            <v>7</v>
          </cell>
          <cell r="AC1028">
            <v>2560</v>
          </cell>
          <cell r="BB1028" t="str">
            <v>รายงานผลสืบทรัพย์ 11/9/2567//ค้ำวน 2499</v>
          </cell>
          <cell r="BC1028">
            <v>1200</v>
          </cell>
          <cell r="BD1028">
            <v>11</v>
          </cell>
          <cell r="BE1028">
            <v>4</v>
          </cell>
          <cell r="BF1028">
            <v>2568</v>
          </cell>
          <cell r="BG1028">
            <v>0</v>
          </cell>
          <cell r="BH1028" t="str">
            <v>-</v>
          </cell>
          <cell r="BI1028" t="str">
            <v>-</v>
          </cell>
          <cell r="BJ1028" t="str">
            <v>-</v>
          </cell>
          <cell r="BK1028">
            <v>0</v>
          </cell>
          <cell r="BL1028">
            <v>2020</v>
          </cell>
          <cell r="BM1028">
            <v>0</v>
          </cell>
          <cell r="BN1028" t="str">
            <v/>
          </cell>
          <cell r="BO1028" t="str">
            <v/>
          </cell>
          <cell r="BP1028" t="str">
            <v/>
          </cell>
          <cell r="BQ1028" t="str">
            <v>-</v>
          </cell>
          <cell r="BR1028" t="str">
            <v>-</v>
          </cell>
          <cell r="BS1028" t="str">
            <v>-</v>
          </cell>
          <cell r="BT1028" t="str">
            <v>นายประสาน เย็นทรวง</v>
          </cell>
          <cell r="BU1028">
            <v>823760010023</v>
          </cell>
          <cell r="BV1028" t="str">
            <v>1.นายประสาน    เย็นทรวง
2.นายวิโรจน์   ตาจาย
3.นางสาวน้ำฝน   ไชยยะ
4.นางสาวพรทิพย์   แสงจันทร์</v>
          </cell>
          <cell r="BW1028" t="str">
            <v>จำเลยที่ 1
จำเลยที่ 2
คู่สมรสจำเลยที่ 2
จำเลยที่ 3</v>
          </cell>
          <cell r="BX1028" t="str">
            <v>3-5099-00305-48-5
3-5002-00389-45-9
1-5505-00004-95-5
3-5012-01055-24-5</v>
          </cell>
          <cell r="BY1028"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8" t="str">
            <v>พบทรัพย์</v>
          </cell>
          <cell r="CC1028" t="str">
            <v>วชิราภรณ์</v>
          </cell>
          <cell r="CD1028" t="str">
            <v>นายประสาน เย็นทรวง</v>
          </cell>
          <cell r="CL1028">
            <v>243902</v>
          </cell>
        </row>
        <row r="1029">
          <cell r="B1029">
            <v>2501</v>
          </cell>
          <cell r="C1029">
            <v>1025</v>
          </cell>
          <cell r="D1029">
            <v>25</v>
          </cell>
          <cell r="E1029">
            <v>1</v>
          </cell>
          <cell r="F1029">
            <v>2567</v>
          </cell>
          <cell r="G1029">
            <v>800061225184</v>
          </cell>
          <cell r="H1029" t="str">
            <v>นาย</v>
          </cell>
          <cell r="I1029" t="str">
            <v>ปฏิภาณ</v>
          </cell>
          <cell r="J1029" t="str">
            <v>อารีวงศ์</v>
          </cell>
          <cell r="K1029" t="str">
            <v>3 5002 00474 31 6</v>
          </cell>
          <cell r="L1029" t="str">
            <v>จอมทอง</v>
          </cell>
          <cell r="M1029" t="str">
            <v>เชียงใหม่ 3</v>
          </cell>
          <cell r="N1029">
            <v>8</v>
          </cell>
          <cell r="O1029" t="str">
            <v>องค์กรชุมชน (รายบุคคล)</v>
          </cell>
          <cell r="P1029" t="str">
            <v>1.บุคคลค้ำประกัน</v>
          </cell>
          <cell r="S1029" t="str">
            <v>จังหวัดฮอด</v>
          </cell>
          <cell r="T1029" t="str">
            <v>ผบ23</v>
          </cell>
          <cell r="U1029">
            <v>2564</v>
          </cell>
          <cell r="V1029" t="str">
            <v>ผบ42</v>
          </cell>
          <cell r="W1029">
            <v>2564</v>
          </cell>
          <cell r="AA1029">
            <v>1</v>
          </cell>
          <cell r="AB1029">
            <v>6</v>
          </cell>
          <cell r="AC1029">
            <v>2564</v>
          </cell>
          <cell r="BB1029" t="str">
            <v>สืบทรัพย์ 25/03/67//ลงผล 23/5/67//รายงานผล24/5/67</v>
          </cell>
          <cell r="BC1029" t="str">
            <v/>
          </cell>
          <cell r="BD1029" t="str">
            <v/>
          </cell>
          <cell r="BE1029" t="str">
            <v/>
          </cell>
          <cell r="BF1029" t="str">
            <v/>
          </cell>
          <cell r="BG1029" t="str">
            <v/>
          </cell>
          <cell r="BH1029" t="str">
            <v/>
          </cell>
          <cell r="BI1029" t="str">
            <v/>
          </cell>
          <cell r="BJ1029" t="str">
            <v/>
          </cell>
          <cell r="BK1029" t="str">
            <v/>
          </cell>
          <cell r="BL1029" t="str">
            <v/>
          </cell>
          <cell r="BM1029" t="str">
            <v/>
          </cell>
          <cell r="BN1029" t="str">
            <v/>
          </cell>
          <cell r="BO1029" t="str">
            <v/>
          </cell>
          <cell r="BP1029" t="str">
            <v/>
          </cell>
          <cell r="BQ1029" t="str">
            <v/>
          </cell>
          <cell r="BR1029" t="str">
            <v/>
          </cell>
          <cell r="BS1029" t="str">
            <v/>
          </cell>
          <cell r="BT1029" t="str">
            <v>นายปฏิภาณ อารีวงศ์</v>
          </cell>
          <cell r="BU1029">
            <v>883263011654</v>
          </cell>
          <cell r="BV1029" t="str">
            <v>1.นายปฏิภาณ อารีวงศ์
4.นางสาวปราณี อารีวงศ์
2.นางสาวปรานอม ใจเฮียง
3.นางสาวมาลี เตชะตา</v>
          </cell>
          <cell r="BW1029" t="str">
            <v>จำเลยที่ 1
คู่สมรสจำเลยที่ 1
จำเลยที่ 2
จำเลยที่ 3</v>
          </cell>
          <cell r="BX1029" t="str">
            <v xml:space="preserve">3-5002-00474-31-6
3-5002-00010-56-5
3-5002-00671-54-5
3-5002-00668-21-8
</v>
          </cell>
          <cell r="BY102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9" t="str">
            <v>ไม่พบ</v>
          </cell>
          <cell r="CB1029">
            <v>4</v>
          </cell>
          <cell r="CD1029" t="str">
            <v>นายปฏิภาณ อารีวงศ์</v>
          </cell>
        </row>
        <row r="1030">
          <cell r="B1030">
            <v>2502</v>
          </cell>
          <cell r="C1030">
            <v>1026</v>
          </cell>
          <cell r="D1030">
            <v>25</v>
          </cell>
          <cell r="E1030">
            <v>1</v>
          </cell>
          <cell r="F1030">
            <v>2567</v>
          </cell>
          <cell r="G1030">
            <v>800067645252</v>
          </cell>
          <cell r="H1030" t="str">
            <v>นาง</v>
          </cell>
          <cell r="I1030" t="str">
            <v>สุพรรณ</v>
          </cell>
          <cell r="J1030" t="str">
            <v>ปิ่นแก้ว</v>
          </cell>
          <cell r="K1030" t="str">
            <v>3 5016 00191 58 4</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ผบ.E175</v>
          </cell>
          <cell r="U1030">
            <v>2563</v>
          </cell>
          <cell r="V1030" t="str">
            <v>ผบE378</v>
          </cell>
          <cell r="W1030">
            <v>2563</v>
          </cell>
          <cell r="AA1030">
            <v>24</v>
          </cell>
          <cell r="AB1030">
            <v>9</v>
          </cell>
          <cell r="AC1030">
            <v>2563</v>
          </cell>
          <cell r="BB1030" t="str">
            <v>สืบทรัพย์ (คำสั่ง 25/1/2567) //(รายงานวันที่ 22/8/67)</v>
          </cell>
          <cell r="BC1030">
            <v>1800</v>
          </cell>
          <cell r="BD1030">
            <v>24</v>
          </cell>
          <cell r="BE1030">
            <v>1</v>
          </cell>
          <cell r="BF1030">
            <v>2568</v>
          </cell>
          <cell r="BG1030">
            <v>0</v>
          </cell>
          <cell r="BH1030" t="str">
            <v>-</v>
          </cell>
          <cell r="BI1030" t="str">
            <v>-</v>
          </cell>
          <cell r="BJ1030" t="str">
            <v>-</v>
          </cell>
          <cell r="BK1030">
            <v>0</v>
          </cell>
          <cell r="BL1030">
            <v>1170</v>
          </cell>
          <cell r="BM1030">
            <v>0</v>
          </cell>
          <cell r="BN1030" t="str">
            <v/>
          </cell>
          <cell r="BO1030" t="str">
            <v/>
          </cell>
          <cell r="BP1030" t="str">
            <v/>
          </cell>
          <cell r="BQ1030" t="str">
            <v>-</v>
          </cell>
          <cell r="BR1030" t="str">
            <v>-</v>
          </cell>
          <cell r="BS1030" t="str">
            <v>-</v>
          </cell>
          <cell r="BT1030" t="str">
            <v>นางสุพรรณ ปิ่นแก้ว</v>
          </cell>
          <cell r="BU1030">
            <v>883263011115</v>
          </cell>
          <cell r="BV1030" t="str">
            <v>1.นางสุพรรณ ปิ่นแก้ว
2.นายจันทร์สม ปิ่นแก้ว
3.นายปรีชา ศรีนวน
4.นางแดง ศรนวน
5.นางแจ่มจันทร์ แดงไฟ
6.นายโปรด แดงไฟ</v>
          </cell>
          <cell r="BW1030" t="str">
            <v>จำเลยที่ 1
คู่สมรสจำเลยที่ 1
จำเลยที่ 2
คู่สมรสจำเลยที่ 2
จำเลยที่ 3
คู่สมรสจำเลยที่ 3</v>
          </cell>
          <cell r="BX1030" t="str">
            <v>3-5016-00191-58-4
3-5016-00191-57-5
3-9206-00679-84-1
3-5016-00048-06-4
3-5002-00114-33-6
3-5007-00058-39-7</v>
          </cell>
          <cell r="BY103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30" t="str">
            <v>ไม่พบ</v>
          </cell>
          <cell r="CC1030" t="str">
            <v>ปฏิยุทธ์</v>
          </cell>
          <cell r="CL1030">
            <v>243880</v>
          </cell>
        </row>
        <row r="1031">
          <cell r="B1031">
            <v>2503</v>
          </cell>
          <cell r="C1031">
            <v>1027</v>
          </cell>
          <cell r="D1031">
            <v>25</v>
          </cell>
          <cell r="E1031">
            <v>1</v>
          </cell>
          <cell r="F1031">
            <v>2567</v>
          </cell>
          <cell r="G1031">
            <v>800085273913</v>
          </cell>
          <cell r="H1031" t="str">
            <v>นาย</v>
          </cell>
          <cell r="I1031" t="str">
            <v>ภัทรพล</v>
          </cell>
          <cell r="J1031" t="str">
            <v>แก้ววงศ์</v>
          </cell>
          <cell r="K1031" t="str">
            <v>1 5016 00057 59 8</v>
          </cell>
          <cell r="L1031" t="str">
            <v>ฮอด</v>
          </cell>
          <cell r="M1031" t="str">
            <v>เชียงใหม่ 3</v>
          </cell>
          <cell r="N1031">
            <v>8</v>
          </cell>
          <cell r="O1031" t="str">
            <v>ธนาคารประชาชน</v>
          </cell>
          <cell r="P1031" t="str">
            <v>1.บุคคลค้ำประกัน</v>
          </cell>
          <cell r="S1031" t="str">
            <v>จังหวัดฮอด</v>
          </cell>
          <cell r="T1031" t="str">
            <v>ผบE170</v>
          </cell>
          <cell r="U1031">
            <v>2563</v>
          </cell>
          <cell r="V1031" t="str">
            <v>ผบE285</v>
          </cell>
          <cell r="W1031">
            <v>2563</v>
          </cell>
          <cell r="AA1031">
            <v>3</v>
          </cell>
          <cell r="AB1031">
            <v>9</v>
          </cell>
          <cell r="AC1031">
            <v>2563</v>
          </cell>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930</v>
          </cell>
          <cell r="BM1031">
            <v>0</v>
          </cell>
          <cell r="BN1031" t="str">
            <v/>
          </cell>
          <cell r="BO1031" t="str">
            <v/>
          </cell>
          <cell r="BP1031" t="str">
            <v/>
          </cell>
          <cell r="BQ1031" t="str">
            <v>-</v>
          </cell>
          <cell r="BR1031" t="str">
            <v>-</v>
          </cell>
          <cell r="BS1031" t="str">
            <v>-</v>
          </cell>
          <cell r="BT1031" t="str">
            <v>นายภัทรพล แก้ววงศ์</v>
          </cell>
          <cell r="BU1031">
            <v>883263011116</v>
          </cell>
          <cell r="BV1031" t="str">
            <v>1.นายภัทรพล แก้ววงศ์
2.นายณฐกร เสนะจุติ
3.นางสาวธนัธพร แก้วคำ</v>
          </cell>
          <cell r="BW1031" t="str">
            <v>จำเลยที่ 1
จำเลยที่ 2
จำเลยที่ 3</v>
          </cell>
          <cell r="BX1031" t="str">
            <v>1-5016-00057-59-8
1-5099-70118-61-1
3-5002-00142-33-0</v>
          </cell>
          <cell r="BY103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1" t="str">
            <v>ไม่พบ</v>
          </cell>
          <cell r="CC1031" t="str">
            <v>ปฏิยุทธ์</v>
          </cell>
          <cell r="CL1031">
            <v>243880</v>
          </cell>
        </row>
        <row r="1032">
          <cell r="B1032">
            <v>2504</v>
          </cell>
          <cell r="C1032">
            <v>1028</v>
          </cell>
          <cell r="D1032">
            <v>25</v>
          </cell>
          <cell r="E1032">
            <v>1</v>
          </cell>
          <cell r="F1032">
            <v>2567</v>
          </cell>
          <cell r="G1032">
            <v>800089733847</v>
          </cell>
          <cell r="H1032" t="str">
            <v>นาย</v>
          </cell>
          <cell r="I1032" t="str">
            <v>ปวเรศวร์</v>
          </cell>
          <cell r="J1032" t="str">
            <v>แสนใจบาล</v>
          </cell>
          <cell r="K1032" t="str">
            <v>1 5099 00179 52 1</v>
          </cell>
          <cell r="L1032" t="str">
            <v>ฮอด</v>
          </cell>
          <cell r="M1032" t="str">
            <v>เชียงใหม่ 3</v>
          </cell>
          <cell r="N1032">
            <v>8</v>
          </cell>
          <cell r="O1032" t="str">
            <v>แก้ไขหนี้นอกระบบ</v>
          </cell>
          <cell r="P1032" t="str">
            <v>1.บุคคลค้ำประกัน</v>
          </cell>
          <cell r="S1032" t="str">
            <v>จังหวัดฮอด</v>
          </cell>
          <cell r="T1032" t="str">
            <v>ผบE198</v>
          </cell>
          <cell r="U1032">
            <v>2563</v>
          </cell>
          <cell r="V1032" t="str">
            <v>ผบE325</v>
          </cell>
          <cell r="W1032">
            <v>2563</v>
          </cell>
          <cell r="X1032">
            <v>9</v>
          </cell>
          <cell r="Y1032">
            <v>9</v>
          </cell>
          <cell r="Z1032">
            <v>2563</v>
          </cell>
          <cell r="BB1032" t="str">
            <v>สืบทรัพย์ (คำสั่ง 25/1/2567) //(รายงานวันที่ 22/8/67)</v>
          </cell>
          <cell r="BC1032">
            <v>900</v>
          </cell>
          <cell r="BD1032">
            <v>24</v>
          </cell>
          <cell r="BE1032">
            <v>1</v>
          </cell>
          <cell r="BF1032">
            <v>2568</v>
          </cell>
          <cell r="BG1032">
            <v>0</v>
          </cell>
          <cell r="BH1032" t="str">
            <v>-</v>
          </cell>
          <cell r="BI1032" t="str">
            <v>-</v>
          </cell>
          <cell r="BJ1032" t="str">
            <v>-</v>
          </cell>
          <cell r="BK1032">
            <v>0</v>
          </cell>
          <cell r="BL1032">
            <v>1105</v>
          </cell>
          <cell r="BM1032">
            <v>0</v>
          </cell>
          <cell r="BN1032" t="str">
            <v/>
          </cell>
          <cell r="BO1032" t="str">
            <v/>
          </cell>
          <cell r="BP1032" t="str">
            <v/>
          </cell>
          <cell r="BQ1032" t="str">
            <v>-</v>
          </cell>
          <cell r="BR1032" t="str">
            <v>-</v>
          </cell>
          <cell r="BS1032" t="str">
            <v>-</v>
          </cell>
          <cell r="BT1032" t="str">
            <v>นายปวเรศวร์ แสนใจบาล</v>
          </cell>
          <cell r="BU1032">
            <v>883263011114</v>
          </cell>
          <cell r="BV1032" t="str">
            <v>1.นางแจ่มจันทร์ แดงไฟ
2.นายสุนทร อุทิศลาภผล
3.นางแสงหล้า อุทิศลาภผล</v>
          </cell>
          <cell r="BW1032" t="str">
            <v>จำเลยที่ 1
จำเลยที่ 2
คู่สมรสจำเลยที่ 2</v>
          </cell>
          <cell r="BX1032" t="str">
            <v>3-5002-00114-33-6
2-5003-00023-53-9
2-5003-00032-71-6</v>
          </cell>
          <cell r="BY1032"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2" t="str">
            <v>ไม่พบ</v>
          </cell>
          <cell r="CC1032" t="str">
            <v>ปฏิยุทธ์</v>
          </cell>
          <cell r="CL1032">
            <v>243880</v>
          </cell>
        </row>
        <row r="1033">
          <cell r="B1033">
            <v>2505</v>
          </cell>
          <cell r="C1033">
            <v>1029</v>
          </cell>
          <cell r="D1033">
            <v>25</v>
          </cell>
          <cell r="E1033">
            <v>1</v>
          </cell>
          <cell r="F1033">
            <v>2567</v>
          </cell>
          <cell r="G1033">
            <v>800032481510</v>
          </cell>
          <cell r="H1033" t="str">
            <v>นาง</v>
          </cell>
          <cell r="I1033" t="str">
            <v>บัวแก้ว</v>
          </cell>
          <cell r="J1033" t="str">
            <v>ปิ่นแก้ว</v>
          </cell>
          <cell r="K1033" t="str">
            <v>8 5076 73000 01 7</v>
          </cell>
          <cell r="L1033" t="str">
            <v>ฮอด</v>
          </cell>
          <cell r="M1033" t="str">
            <v>เชียงใหม่ 3</v>
          </cell>
          <cell r="N1033">
            <v>8</v>
          </cell>
          <cell r="O1033" t="str">
            <v>ธนาคารประชาชน</v>
          </cell>
          <cell r="P1033" t="str">
            <v>1.บุคคลค้ำประกัน</v>
          </cell>
          <cell r="S1033" t="str">
            <v>จังหวัดฮอด</v>
          </cell>
          <cell r="T1033" t="str">
            <v>ผบ.598</v>
          </cell>
          <cell r="U1033">
            <v>2558</v>
          </cell>
          <cell r="V1033">
            <v>630</v>
          </cell>
          <cell r="W1033">
            <v>2558</v>
          </cell>
          <cell r="AA1033">
            <v>28</v>
          </cell>
          <cell r="AB1033">
            <v>12</v>
          </cell>
          <cell r="AC1033">
            <v>2558</v>
          </cell>
          <cell r="BB1033" t="str">
            <v>สืบทรัพย์ (คำสั่ง 25/1/2567) //(รายงานวันที่ 4/9/67)</v>
          </cell>
          <cell r="BC1033">
            <v>600</v>
          </cell>
          <cell r="BD1033">
            <v>24</v>
          </cell>
          <cell r="BE1033">
            <v>1</v>
          </cell>
          <cell r="BF1033">
            <v>2568</v>
          </cell>
          <cell r="BG1033">
            <v>0</v>
          </cell>
          <cell r="BH1033" t="str">
            <v>-</v>
          </cell>
          <cell r="BI1033" t="str">
            <v>-</v>
          </cell>
          <cell r="BJ1033" t="str">
            <v>-</v>
          </cell>
          <cell r="BK1033">
            <v>0</v>
          </cell>
          <cell r="BL1033">
            <v>740</v>
          </cell>
          <cell r="BM1033">
            <v>0</v>
          </cell>
          <cell r="BN1033" t="str">
            <v/>
          </cell>
          <cell r="BO1033" t="str">
            <v/>
          </cell>
          <cell r="BP1033" t="str">
            <v/>
          </cell>
          <cell r="BQ1033" t="str">
            <v>-</v>
          </cell>
          <cell r="BR1033" t="str">
            <v>-</v>
          </cell>
          <cell r="BS1033" t="str">
            <v>-</v>
          </cell>
          <cell r="BT1033" t="str">
            <v>นางบัวแก้ว ปิ่นแก้ว</v>
          </cell>
          <cell r="BU1033">
            <v>82378010232</v>
          </cell>
          <cell r="BV1033" t="str">
            <v>1.นางบัวแก้ว ปิ่นแก้ว
2.นายอนวัช หมื่นรังษี</v>
          </cell>
          <cell r="BW1033" t="str">
            <v>จำเลยที่ 1
จำเลยที่ 2</v>
          </cell>
          <cell r="BX1033" t="str">
            <v>8-5076-73000-01-7
3-5016-00297-88-9</v>
          </cell>
          <cell r="BY1033" t="str">
            <v>-ไม่พบว่ามีกรรมสิทธิ์ในที่ดิน อ.ฮอด จ.เชียงใหม่
-พบว่ามีกรรมสิทธิ์ในที่ดินโฉนดเลขที่ 649,725 อ.ฮอด จ.เชียงใหม่ (ปลอดจำนองทั้ง 2)</v>
          </cell>
          <cell r="CC1033" t="str">
            <v>ปฏิยุทธ์</v>
          </cell>
          <cell r="CL1033">
            <v>243880</v>
          </cell>
        </row>
        <row r="1034">
          <cell r="B1034">
            <v>2506</v>
          </cell>
          <cell r="C1034">
            <v>1030</v>
          </cell>
          <cell r="D1034">
            <v>25</v>
          </cell>
          <cell r="E1034">
            <v>1</v>
          </cell>
          <cell r="F1034">
            <v>2567</v>
          </cell>
          <cell r="G1034">
            <v>800066723373</v>
          </cell>
          <cell r="H1034" t="str">
            <v>นาง</v>
          </cell>
          <cell r="I1034" t="str">
            <v>คำมูล</v>
          </cell>
          <cell r="J1034" t="str">
            <v>สร้อยฟ้า</v>
          </cell>
          <cell r="K1034" t="str">
            <v>3 5016 00164 37 4</v>
          </cell>
          <cell r="L1034" t="str">
            <v>ฮอด</v>
          </cell>
          <cell r="M1034" t="str">
            <v>เชียงใหม่ 3</v>
          </cell>
          <cell r="N1034">
            <v>8</v>
          </cell>
          <cell r="O1034" t="str">
            <v>องค์กรชุมชนรายย่อย</v>
          </cell>
          <cell r="P1034" t="str">
            <v>1.บุคคลค้ำประกัน</v>
          </cell>
          <cell r="S1034" t="str">
            <v>จังหวัดฮอด</v>
          </cell>
          <cell r="T1034" t="str">
            <v>ผบE185</v>
          </cell>
          <cell r="U1034">
            <v>2563</v>
          </cell>
          <cell r="V1034" t="str">
            <v>ผบE310</v>
          </cell>
          <cell r="W1034">
            <v>2563</v>
          </cell>
          <cell r="AA1034">
            <v>9</v>
          </cell>
          <cell r="AB1034">
            <v>9</v>
          </cell>
          <cell r="AC1034">
            <v>2563</v>
          </cell>
          <cell r="BB1034" t="str">
            <v>สืบทรัพย์ (คำสั่ง 25/1/2567) //(รายงานวันที่ 4/9/67)</v>
          </cell>
          <cell r="BC1034">
            <v>1500</v>
          </cell>
          <cell r="BD1034">
            <v>24</v>
          </cell>
          <cell r="BE1034">
            <v>1</v>
          </cell>
          <cell r="BF1034">
            <v>2568</v>
          </cell>
          <cell r="BG1034">
            <v>0</v>
          </cell>
          <cell r="BH1034" t="str">
            <v>-</v>
          </cell>
          <cell r="BI1034" t="str">
            <v>-</v>
          </cell>
          <cell r="BJ1034" t="str">
            <v>-</v>
          </cell>
          <cell r="BK1034">
            <v>0</v>
          </cell>
          <cell r="BL1034">
            <v>1460</v>
          </cell>
          <cell r="BM1034">
            <v>0</v>
          </cell>
          <cell r="BN1034" t="str">
            <v/>
          </cell>
          <cell r="BO1034" t="str">
            <v/>
          </cell>
          <cell r="BP1034" t="str">
            <v/>
          </cell>
          <cell r="BQ1034" t="str">
            <v>-</v>
          </cell>
          <cell r="BR1034" t="str">
            <v>-</v>
          </cell>
          <cell r="BS1034" t="str">
            <v>-</v>
          </cell>
          <cell r="BT1034" t="str">
            <v>นางคำมูล สร้อยฟ้า</v>
          </cell>
          <cell r="BU1034">
            <v>883263011169</v>
          </cell>
          <cell r="BV1034" t="str">
            <v>1.นางคำมูล สร้อยฟ้า
2.นางหวัน สร้อยฟ้า
3.นายเหลา สร้อยฟ้า
4.นางเพ็ญ สร้อยฟ้า
5.นางเกี๋ยงคำ สิงห์บัว</v>
          </cell>
          <cell r="BW1034" t="str">
            <v xml:space="preserve">จำเลยที่ 1
คู่สมรสจำเลยที่ 1
จำเลยที่ 2
คู่สมรสจำเลยที่ 2
จำเลยที่ 3
</v>
          </cell>
          <cell r="BX1034" t="str">
            <v>3-5016-00164-37-4
3-5016-00167-72-1
3-5016-00165-48-6
3-5016-00172-95-4
3-5016-00165-64-8</v>
          </cell>
          <cell r="BY1034"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CC1034" t="str">
            <v>ปฏิยุทธ์</v>
          </cell>
          <cell r="CL1034">
            <v>243880</v>
          </cell>
        </row>
        <row r="1035">
          <cell r="B1035">
            <v>2507</v>
          </cell>
          <cell r="C1035">
            <v>1031</v>
          </cell>
          <cell r="D1035">
            <v>25</v>
          </cell>
          <cell r="E1035">
            <v>1</v>
          </cell>
          <cell r="F1035">
            <v>2567</v>
          </cell>
          <cell r="G1035" t="str">
            <v>800067425804,
800067426711</v>
          </cell>
          <cell r="H1035" t="str">
            <v>นาง</v>
          </cell>
          <cell r="I1035" t="str">
            <v>แสงทอง</v>
          </cell>
          <cell r="J1035" t="str">
            <v>การบูรณ์</v>
          </cell>
          <cell r="K1035" t="str">
            <v>3 5016 00245 83 8</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ผบE179</v>
          </cell>
          <cell r="U1035">
            <v>2563</v>
          </cell>
          <cell r="V1035" t="str">
            <v>ผบE279</v>
          </cell>
          <cell r="W1035">
            <v>2563</v>
          </cell>
          <cell r="AA1035">
            <v>3</v>
          </cell>
          <cell r="AB1035">
            <v>9</v>
          </cell>
          <cell r="AC1035">
            <v>2563</v>
          </cell>
          <cell r="BC1035" t="str">
            <v/>
          </cell>
          <cell r="BD1035" t="str">
            <v/>
          </cell>
          <cell r="BE1035" t="str">
            <v/>
          </cell>
          <cell r="BF1035" t="str">
            <v/>
          </cell>
          <cell r="BG1035" t="str">
            <v/>
          </cell>
          <cell r="BH1035" t="str">
            <v/>
          </cell>
          <cell r="BI1035" t="str">
            <v/>
          </cell>
          <cell r="BJ1035" t="str">
            <v/>
          </cell>
          <cell r="BK1035" t="str">
            <v/>
          </cell>
          <cell r="BL1035" t="str">
            <v/>
          </cell>
          <cell r="BM1035" t="str">
            <v/>
          </cell>
          <cell r="BN1035" t="str">
            <v/>
          </cell>
          <cell r="BO1035" t="str">
            <v/>
          </cell>
          <cell r="BP1035" t="str">
            <v/>
          </cell>
          <cell r="BQ1035" t="str">
            <v/>
          </cell>
          <cell r="BR1035" t="str">
            <v/>
          </cell>
          <cell r="BS1035" t="str">
            <v/>
          </cell>
          <cell r="BT1035" t="str">
            <v>นางแสงทอง การบูรณ์</v>
          </cell>
          <cell r="BU1035">
            <v>883263011170</v>
          </cell>
          <cell r="CD1035" t="str">
            <v>นางแสงทอง การบูรณ์</v>
          </cell>
        </row>
        <row r="1036">
          <cell r="B1036">
            <v>2508</v>
          </cell>
          <cell r="C1036">
            <v>1032</v>
          </cell>
          <cell r="D1036">
            <v>25</v>
          </cell>
          <cell r="E1036">
            <v>1</v>
          </cell>
          <cell r="F1036">
            <v>2567</v>
          </cell>
          <cell r="G1036">
            <v>800038602036</v>
          </cell>
          <cell r="H1036" t="str">
            <v>นาย</v>
          </cell>
          <cell r="I1036" t="str">
            <v>ไชยยา</v>
          </cell>
          <cell r="J1036" t="str">
            <v>ยืนยง</v>
          </cell>
          <cell r="K1036" t="str">
            <v>3 5099 00676 36 0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ผบ.259</v>
          </cell>
          <cell r="U1036">
            <v>2560</v>
          </cell>
          <cell r="V1036" t="str">
            <v>ผบ.334</v>
          </cell>
          <cell r="W1036">
            <v>2560</v>
          </cell>
          <cell r="X1036">
            <v>25</v>
          </cell>
          <cell r="Y1036">
            <v>7</v>
          </cell>
          <cell r="Z1036">
            <v>2560</v>
          </cell>
          <cell r="BB1036" t="str">
            <v>สืบทรัพย์ (คำสั่ง 25/1/2567) //(รายงานวันที่ 4/9/67)</v>
          </cell>
          <cell r="BC1036">
            <v>1200</v>
          </cell>
          <cell r="BD1036">
            <v>24</v>
          </cell>
          <cell r="BE1036">
            <v>1</v>
          </cell>
          <cell r="BF1036">
            <v>2568</v>
          </cell>
          <cell r="BG1036">
            <v>0</v>
          </cell>
          <cell r="BH1036" t="str">
            <v>-</v>
          </cell>
          <cell r="BI1036" t="str">
            <v>-</v>
          </cell>
          <cell r="BJ1036" t="str">
            <v>-</v>
          </cell>
          <cell r="BK1036">
            <v>0</v>
          </cell>
          <cell r="BL1036">
            <v>1430</v>
          </cell>
          <cell r="BM1036">
            <v>0</v>
          </cell>
          <cell r="BN1036" t="str">
            <v/>
          </cell>
          <cell r="BO1036" t="str">
            <v/>
          </cell>
          <cell r="BP1036" t="str">
            <v/>
          </cell>
          <cell r="BQ1036" t="str">
            <v>-</v>
          </cell>
          <cell r="BR1036" t="str">
            <v>-</v>
          </cell>
          <cell r="BS1036" t="str">
            <v>-</v>
          </cell>
          <cell r="BT1036" t="str">
            <v>นายไชยยา ยืนยง</v>
          </cell>
          <cell r="BU1036">
            <v>0</v>
          </cell>
          <cell r="BV1036" t="str">
            <v>1.นายธีร์ ยืนยง
2.นางสาวสุพัตรา แสนวงศ์มา
3.นายคงศักดิ์ จันทร์เขียว
4.นางรุ่งอรุณ วงศ์สาแ</v>
          </cell>
          <cell r="BW1036" t="str">
            <v>จำเลยที่ 1
คู่สมรสจำเลยที่1
จำเลยที่ 2
จำเลยที่ 3</v>
          </cell>
          <cell r="BX1036" t="str">
            <v>3-5099-00676-36-0
3-5016-00139-14-1
1-5099-00145-29-5
3-1006-01206-21-9</v>
          </cell>
          <cell r="BY1036"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CC1036" t="str">
            <v>ปฏิยุทธ์</v>
          </cell>
          <cell r="CL1036">
            <v>243880</v>
          </cell>
        </row>
        <row r="1037">
          <cell r="B1037">
            <v>2509</v>
          </cell>
          <cell r="C1037">
            <v>1033</v>
          </cell>
          <cell r="D1037">
            <v>25</v>
          </cell>
          <cell r="E1037">
            <v>1</v>
          </cell>
          <cell r="F1037">
            <v>2567</v>
          </cell>
          <cell r="G1037">
            <v>800067426711</v>
          </cell>
          <cell r="H1037" t="str">
            <v>นาย</v>
          </cell>
          <cell r="I1037" t="str">
            <v>เกรียงไกร</v>
          </cell>
          <cell r="J1037" t="str">
            <v>กันทะคำ</v>
          </cell>
          <cell r="K1037" t="str">
            <v>1 5002 00118 70 0</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ผบE178</v>
          </cell>
          <cell r="U1037">
            <v>2563</v>
          </cell>
          <cell r="V1037" t="str">
            <v>ผบE278</v>
          </cell>
          <cell r="W1037">
            <v>2563</v>
          </cell>
          <cell r="AA1037">
            <v>3</v>
          </cell>
          <cell r="AB1037">
            <v>9</v>
          </cell>
          <cell r="AC1037">
            <v>2563</v>
          </cell>
          <cell r="BB1037" t="str">
            <v>สืบทรัพย์ (คำสั่ง 25/1/2567) //(รายงานวันที่ 4/9/67)</v>
          </cell>
          <cell r="BC1037">
            <v>1500</v>
          </cell>
          <cell r="BD1037">
            <v>24</v>
          </cell>
          <cell r="BE1037">
            <v>1</v>
          </cell>
          <cell r="BF1037">
            <v>2568</v>
          </cell>
          <cell r="BG1037">
            <v>0</v>
          </cell>
          <cell r="BH1037" t="str">
            <v>-</v>
          </cell>
          <cell r="BI1037" t="str">
            <v>-</v>
          </cell>
          <cell r="BJ1037" t="str">
            <v>-</v>
          </cell>
          <cell r="BK1037">
            <v>0</v>
          </cell>
          <cell r="BL1037">
            <v>1565</v>
          </cell>
          <cell r="BM1037">
            <v>0</v>
          </cell>
          <cell r="BN1037" t="str">
            <v/>
          </cell>
          <cell r="BO1037" t="str">
            <v/>
          </cell>
          <cell r="BP1037" t="str">
            <v/>
          </cell>
          <cell r="BQ1037" t="str">
            <v>-</v>
          </cell>
          <cell r="BR1037" t="str">
            <v>-</v>
          </cell>
          <cell r="BS1037" t="str">
            <v>-</v>
          </cell>
          <cell r="BT1037" t="str">
            <v>นายเกรียงไกร กันทะคำ</v>
          </cell>
          <cell r="BU1037">
            <v>883263011157</v>
          </cell>
          <cell r="BV1037" t="str">
            <v>นายเกียงไกร กันทะคำ
นางแสงทอง การบูรณ์
นายวิชิต บัวงัว
นายพินิจ บุญทาหมู
นางสาวอริสา ม่วงมา</v>
          </cell>
          <cell r="BW1037" t="str">
            <v>จำเลยที่ 1 
จำเลยที่ 2
คู่สมรสจำเลยที่ 2
จำเลยที่ 3
คู่สมรสจำเลยที่ 3</v>
          </cell>
          <cell r="BX1037" t="str">
            <v>1-5002-00118-70-0
3-5016-00245-83-8
3-5016-00249-21-3
3-5016-00087-05-1
3-5007-00517-34-1</v>
          </cell>
          <cell r="BY1037"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CC1037" t="str">
            <v>ปฏิยุทธ์</v>
          </cell>
          <cell r="CL1037">
            <v>243880</v>
          </cell>
        </row>
        <row r="1038">
          <cell r="B1038">
            <v>2510</v>
          </cell>
          <cell r="C1038">
            <v>1034</v>
          </cell>
          <cell r="D1038">
            <v>25</v>
          </cell>
          <cell r="E1038">
            <v>1</v>
          </cell>
          <cell r="F1038">
            <v>2567</v>
          </cell>
          <cell r="G1038">
            <v>800015506648</v>
          </cell>
          <cell r="H1038" t="str">
            <v>นาง</v>
          </cell>
          <cell r="I1038" t="str">
            <v xml:space="preserve">รัตนา </v>
          </cell>
          <cell r="J1038" t="str">
            <v>แก้วบุญเรือง</v>
          </cell>
          <cell r="K1038" t="str">
            <v>3 5002 00543 28 8</v>
          </cell>
          <cell r="L1038" t="str">
            <v>ฮอด</v>
          </cell>
          <cell r="M1038" t="str">
            <v>เชียงใหม่ 3</v>
          </cell>
          <cell r="N1038">
            <v>8</v>
          </cell>
          <cell r="O1038" t="str">
            <v>ธนาคารประชาชน</v>
          </cell>
          <cell r="P1038" t="str">
            <v>1.บุคคลค้ำประกัน</v>
          </cell>
          <cell r="S1038" t="str">
            <v>จังหวัดฮอด</v>
          </cell>
          <cell r="T1038" t="str">
            <v>ผบ.748</v>
          </cell>
          <cell r="U1038">
            <v>2558</v>
          </cell>
          <cell r="V1038" t="str">
            <v>ผบ.142</v>
          </cell>
          <cell r="W1038">
            <v>2559</v>
          </cell>
          <cell r="AA1038">
            <v>8</v>
          </cell>
          <cell r="AB1038">
            <v>4</v>
          </cell>
          <cell r="AC1038">
            <v>2559</v>
          </cell>
          <cell r="BB1038" t="str">
            <v>สืบทรัพย์ (คำสั่ง 25/1/2567) //(รายงานวันที่ 4/9/67)</v>
          </cell>
          <cell r="BC1038">
            <v>1800</v>
          </cell>
          <cell r="BD1038">
            <v>24</v>
          </cell>
          <cell r="BE1038">
            <v>1</v>
          </cell>
          <cell r="BF1038">
            <v>2568</v>
          </cell>
          <cell r="BG1038">
            <v>0</v>
          </cell>
          <cell r="BH1038" t="str">
            <v>-</v>
          </cell>
          <cell r="BI1038" t="str">
            <v>-</v>
          </cell>
          <cell r="BJ1038" t="str">
            <v>-</v>
          </cell>
          <cell r="BK1038">
            <v>0</v>
          </cell>
          <cell r="BL1038">
            <v>2960</v>
          </cell>
          <cell r="BM1038">
            <v>0</v>
          </cell>
          <cell r="BN1038" t="str">
            <v/>
          </cell>
          <cell r="BO1038" t="str">
            <v/>
          </cell>
          <cell r="BP1038" t="str">
            <v/>
          </cell>
          <cell r="BQ1038" t="str">
            <v>-</v>
          </cell>
          <cell r="BR1038" t="str">
            <v>-</v>
          </cell>
          <cell r="BS1038" t="str">
            <v>-</v>
          </cell>
          <cell r="BT1038" t="str">
            <v>นางรัตนา  แก้วบุญเรือง</v>
          </cell>
          <cell r="BU1038">
            <v>823758010653</v>
          </cell>
          <cell r="BV1038"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8" t="str">
            <v>จำเลยที่ 1
คู่สมรสจำเลยที่ 1
จำเลยที่ 2
คู่สมรสจำเลยที่ 2
จำเลยที่ 3
คู่สมรสจำเลยที่ 3</v>
          </cell>
          <cell r="BX1038" t="str">
            <v>3-5002-00543-28-8
3-5002-00553-66-6
3-5002-00576-71-2
3-5106-00630-23-4
3-5002-00588-79-6
3-5002-00484-38-9</v>
          </cell>
          <cell r="BY1038"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CC1038" t="str">
            <v>ปฏิยุทธ์</v>
          </cell>
          <cell r="CL1038">
            <v>243880</v>
          </cell>
        </row>
        <row r="1039">
          <cell r="B1039">
            <v>2511</v>
          </cell>
          <cell r="C1039">
            <v>1035</v>
          </cell>
          <cell r="G1039">
            <v>800088794261</v>
          </cell>
          <cell r="H1039" t="str">
            <v>นาง</v>
          </cell>
          <cell r="I1039" t="str">
            <v>ไพลิน</v>
          </cell>
          <cell r="J1039" t="str">
            <v>พรหมมะ</v>
          </cell>
          <cell r="K1039" t="str">
            <v>3 5015 00277 28 2</v>
          </cell>
          <cell r="L1039" t="str">
            <v>บิ๊กซี หางดง</v>
          </cell>
          <cell r="M1039" t="str">
            <v>เชียงใหม่ 3</v>
          </cell>
          <cell r="N1039">
            <v>8</v>
          </cell>
          <cell r="O1039" t="str">
            <v>ธนาคารประชาชน</v>
          </cell>
          <cell r="P1039" t="str">
            <v>1.บุคคลค้ำประกัน</v>
          </cell>
          <cell r="S1039" t="str">
            <v>แขวงเชียงใหม่</v>
          </cell>
          <cell r="T1039" t="str">
            <v>ผบ828</v>
          </cell>
          <cell r="U1039">
            <v>2564</v>
          </cell>
          <cell r="V1039" t="str">
            <v>ผบ1041</v>
          </cell>
          <cell r="W1039">
            <v>2564</v>
          </cell>
          <cell r="X1039">
            <v>6</v>
          </cell>
          <cell r="Y1039">
            <v>7</v>
          </cell>
          <cell r="Z1039">
            <v>2564</v>
          </cell>
          <cell r="BB1039" t="str">
            <v>สืบทรัพย์ (คำสั่ง 21/2/2567) // รายงานวันที่ (9/8/2567)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นางไพลิน พรหมมะ</v>
          </cell>
          <cell r="BU1039">
            <v>883263011914</v>
          </cell>
          <cell r="BV1039" t="str">
            <v>นางรุ่งอรุณ วงศ์สา</v>
          </cell>
          <cell r="BW1039" t="str">
            <v>จำเลยที่ 1
คู่สมรสจำเลยที่ 1
จำเลยที่ 2
คู่สมรสจำเลยที่ 2
จำเลยที่ 3
คู่สมรสจำเลยที่ 3</v>
          </cell>
          <cell r="BX1039" t="str">
            <v>3-5015-00277-28-2
3-5012-00831-85-3
3-4199-00213-87-5
1-5101-00114-44-3
3-5015-00277-27-4
3-5015-00262-98-6</v>
          </cell>
          <cell r="BY1039"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9" t="str">
            <v>พบ</v>
          </cell>
          <cell r="CD1039" t="str">
            <v>นางไพรลิน พรหมมะ</v>
          </cell>
        </row>
        <row r="1040">
          <cell r="B1040">
            <v>2512</v>
          </cell>
          <cell r="C1040">
            <v>1036</v>
          </cell>
          <cell r="G1040">
            <v>800092495780</v>
          </cell>
          <cell r="H1040" t="str">
            <v>นาง</v>
          </cell>
          <cell r="I1040" t="str">
            <v>กาญจน์สุดา</v>
          </cell>
          <cell r="J1040" t="str">
            <v>พันธ์สมพงษ์</v>
          </cell>
          <cell r="K1040" t="str">
            <v>3 5804 00024 33 1</v>
          </cell>
          <cell r="L1040" t="str">
            <v>บิ๊กซี หางดง</v>
          </cell>
          <cell r="M1040" t="str">
            <v>เชียงใหม่ 3</v>
          </cell>
          <cell r="N1040">
            <v>8</v>
          </cell>
          <cell r="O1040" t="str">
            <v>แก้ไขปัญหาหนี้นอกระบบ PSA</v>
          </cell>
          <cell r="P1040" t="str">
            <v>1.บุคคลค้ำประกัน</v>
          </cell>
          <cell r="S1040" t="str">
            <v>แขวงลำปาง</v>
          </cell>
          <cell r="T1040" t="str">
            <v>ผบE1007</v>
          </cell>
          <cell r="U1040">
            <v>2565</v>
          </cell>
          <cell r="V1040" t="str">
            <v>ผบE1488</v>
          </cell>
          <cell r="W1040">
            <v>2565</v>
          </cell>
          <cell r="AA1040">
            <v>3</v>
          </cell>
          <cell r="AB1040">
            <v>5</v>
          </cell>
          <cell r="AC1040">
            <v>2565</v>
          </cell>
          <cell r="BB1040" t="str">
            <v>สืบทรัพย์ (คำสั่ง ) // รายงานวันที่ 26/7/2567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นางกาญจน์สุดา พันธ์สมพงษ์</v>
          </cell>
          <cell r="BU1040">
            <v>883263010789</v>
          </cell>
          <cell r="BV1040" t="str">
            <v>1.นางสาวกาญจน์สุดา พันธ์สมพงษ์
2.นายรวุฒิ อินดาวศ์</v>
          </cell>
          <cell r="BW1040" t="str">
            <v>จำเลยที่ 1
จำเลยที่ 2</v>
          </cell>
          <cell r="BX1040" t="str">
            <v>3-5804-00024-33-1
3-5099-00178-93-9</v>
          </cell>
          <cell r="BY1040"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40" t="str">
            <v>ไม่พบ</v>
          </cell>
          <cell r="CD1040" t="str">
            <v>นางกาญจน์สุดา พันธ์สมพงษ์</v>
          </cell>
        </row>
        <row r="1041">
          <cell r="B1041">
            <v>2513</v>
          </cell>
          <cell r="C1041">
            <v>1037</v>
          </cell>
          <cell r="G1041">
            <v>800086252718</v>
          </cell>
          <cell r="H1041" t="str">
            <v>นาย</v>
          </cell>
          <cell r="I1041" t="str">
            <v>มานพ</v>
          </cell>
          <cell r="J1041" t="str">
            <v>ศรีจันทร์แดง</v>
          </cell>
          <cell r="K1041" t="str">
            <v>3 1009 04511 30 1</v>
          </cell>
          <cell r="L1041" t="str">
            <v>บิ๊กซี หางดง</v>
          </cell>
          <cell r="M1041" t="str">
            <v>เชียงใหม่ 3</v>
          </cell>
          <cell r="N1041">
            <v>8</v>
          </cell>
          <cell r="O1041" t="str">
            <v>ธนาคารประชาชน</v>
          </cell>
          <cell r="P1041" t="str">
            <v>1.บุคคลค้ำประกัน</v>
          </cell>
          <cell r="S1041" t="str">
            <v>แขวงเชียงใหม่</v>
          </cell>
          <cell r="T1041" t="str">
            <v>ผบ 4392</v>
          </cell>
          <cell r="U1041">
            <v>2563</v>
          </cell>
          <cell r="V1041">
            <v>7117</v>
          </cell>
          <cell r="W1041">
            <v>2563</v>
          </cell>
          <cell r="AA1041">
            <v>19</v>
          </cell>
          <cell r="AB1041">
            <v>10</v>
          </cell>
          <cell r="AC1041">
            <v>2563</v>
          </cell>
          <cell r="BB1041" t="str">
            <v>สืบทรัพย์ (คำสั่ง 21/2/2567) // รายงานวันที่ (9/8/2567)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นายมานพ ศรีจันทร์แดง</v>
          </cell>
          <cell r="BU1041">
            <v>0</v>
          </cell>
          <cell r="BV1041" t="str">
            <v>1.นายมานพ ศรีจันทร์แดง
2.นางกันยา ศรีจันทร์แดง
3.นายมณเฑียร แดนเขตต์
4.นางภัทรา แดนเขตต์
5.นางสาวสุภัค อิวาง</v>
          </cell>
          <cell r="BW1041" t="str">
            <v>จำเลยที่ 1
คู่สมรสจำเลยที่ 1
จำเลยที่ 2
จำเลยที่ 3
คู่สมรสจำเลยที่ 3</v>
          </cell>
          <cell r="BX1041" t="str">
            <v>3-1009-04511-30-1
3-5012-00245-37-7
3-5015-00451-67-3
3-5012-00434-33-1
3-5012-0007-63-8</v>
          </cell>
          <cell r="BY104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1" t="str">
            <v>พบ</v>
          </cell>
          <cell r="CD1041" t="str">
            <v>นายมานพ ศรีจันทร์แดง</v>
          </cell>
        </row>
        <row r="1042">
          <cell r="B1042">
            <v>2514</v>
          </cell>
          <cell r="C1042">
            <v>1038</v>
          </cell>
          <cell r="G1042">
            <v>800096207108</v>
          </cell>
          <cell r="H1042" t="str">
            <v>นาย</v>
          </cell>
          <cell r="I1042" t="str">
            <v>กฤษดา</v>
          </cell>
          <cell r="J1042" t="str">
            <v>วณีสอน</v>
          </cell>
          <cell r="K1042" t="str">
            <v>2 5003 00021 58 7</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จังหวัดฮอด</v>
          </cell>
          <cell r="T1042" t="str">
            <v>ผบE466</v>
          </cell>
          <cell r="U1042">
            <v>2564</v>
          </cell>
          <cell r="V1042" t="str">
            <v>ผบE590</v>
          </cell>
          <cell r="W1042">
            <v>2564</v>
          </cell>
          <cell r="AA1042">
            <v>12</v>
          </cell>
          <cell r="AB1042">
            <v>10</v>
          </cell>
          <cell r="AC1042">
            <v>2564</v>
          </cell>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นายกฤษดา วณีสอน</v>
          </cell>
          <cell r="BU1042">
            <v>883263011912</v>
          </cell>
          <cell r="BV1042" t="str">
            <v>1.นายฤษดา วรีสอน 
2.นางสาวพิกุล วณีสอน
3.นายประทีป ค้วงเขียว</v>
          </cell>
          <cell r="BW1042" t="str">
            <v>จำเลยที่ 1
จำเลยที่ 2
คู่สมรสจำเลยที่ 2</v>
          </cell>
          <cell r="BX1042" t="str">
            <v>2-5003-00021-58-7
3-5003-00096-67-4
1-5002-00006-61-8</v>
          </cell>
          <cell r="BY1042"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2" t="str">
            <v>พบ</v>
          </cell>
          <cell r="CD1042" t="str">
            <v>นายกฤษดา วณีสอน</v>
          </cell>
        </row>
        <row r="1043">
          <cell r="B1043">
            <v>2515</v>
          </cell>
          <cell r="C1043">
            <v>1039</v>
          </cell>
          <cell r="G1043">
            <v>800094639591</v>
          </cell>
          <cell r="H1043" t="str">
            <v>นาย</v>
          </cell>
          <cell r="I1043" t="str">
            <v>ผจญ</v>
          </cell>
          <cell r="J1043" t="str">
            <v>วงค์ไชย</v>
          </cell>
          <cell r="K1043" t="str">
            <v>3 5015 00405 51 5</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ผบ4393</v>
          </cell>
          <cell r="U1043">
            <v>2563</v>
          </cell>
          <cell r="V1043">
            <v>7116</v>
          </cell>
          <cell r="W1043">
            <v>2563</v>
          </cell>
          <cell r="AA1043">
            <v>19</v>
          </cell>
          <cell r="AB1043">
            <v>10</v>
          </cell>
          <cell r="AC1043">
            <v>2563</v>
          </cell>
          <cell r="BB1043" t="str">
            <v>สืบทรัพย์ (คำสั่ง 21/2/2567) // รายงานวันที่ 16/8/2567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นายผจญ วงค์ไชย</v>
          </cell>
          <cell r="BU1043">
            <v>883263010790</v>
          </cell>
          <cell r="BV1043" t="str">
            <v>1.นายผจญ วงค์ไชย
2.นางสาววิมลพรรณ บุญปั๋น</v>
          </cell>
          <cell r="BW1043" t="str">
            <v>จำเลยที่ 1
จำเลยที่ 2</v>
          </cell>
          <cell r="BX1043" t="str">
            <v>3-5015-00405-51-5
3-5001-00434-10-0</v>
          </cell>
          <cell r="BY1043"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3" t="str">
            <v>พบ</v>
          </cell>
          <cell r="CD1043" t="str">
            <v>นายผจญ วงค์ไชย</v>
          </cell>
        </row>
        <row r="1044">
          <cell r="B1044">
            <v>2516</v>
          </cell>
          <cell r="C1044">
            <v>1040</v>
          </cell>
          <cell r="G1044">
            <v>800078051649</v>
          </cell>
          <cell r="H1044" t="str">
            <v>นาย</v>
          </cell>
          <cell r="I1044" t="str">
            <v>สมบุญ</v>
          </cell>
          <cell r="J1044" t="str">
            <v>สีเหลือง</v>
          </cell>
          <cell r="K1044" t="str">
            <v>3 5206 00034 69 1</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ผบE1036</v>
          </cell>
          <cell r="U1044">
            <v>2563</v>
          </cell>
          <cell r="V1044">
            <v>1281</v>
          </cell>
          <cell r="W1044">
            <v>2563</v>
          </cell>
          <cell r="AA1044">
            <v>28</v>
          </cell>
          <cell r="AB1044">
            <v>9</v>
          </cell>
          <cell r="AC1044">
            <v>2563</v>
          </cell>
          <cell r="BB1044" t="str">
            <v>สืบทรัพย์ (คำสั่ง 21/2/2567) // รายงานวันที่ (9/8/2567)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นายสมบุญ สีเหลือง</v>
          </cell>
          <cell r="BU1044">
            <v>883263010794</v>
          </cell>
          <cell r="BV1044" t="str">
            <v>1.นายสมบุญ สีเหลือง 
2.นางสาวปิยะพร กัณทะวงค์
3.นายเอกภพ ทรายมูล 
4.นางสาวอริสา สมมิตร์</v>
          </cell>
          <cell r="BW1044" t="str">
            <v>จำเลยที่ 1
จำเลยที่ 2
คู่สมรสจำเลยที่ 2
จำเลยที่ 3</v>
          </cell>
          <cell r="BX1044" t="str">
            <v>3-5206-00034-69-1
3-5019-00544-84-9
3-5010-00287-68-8
1-5099-01520-76-6</v>
          </cell>
          <cell r="BY1044"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นายสมบุญ สีเหลือง</v>
          </cell>
        </row>
        <row r="1045">
          <cell r="B1045">
            <v>2517</v>
          </cell>
          <cell r="C1045">
            <v>1041</v>
          </cell>
          <cell r="G1045">
            <v>800093106055</v>
          </cell>
          <cell r="H1045" t="str">
            <v>นาง</v>
          </cell>
          <cell r="I1045" t="str">
            <v>จงรักษ์</v>
          </cell>
          <cell r="J1045" t="str">
            <v>คำใจ</v>
          </cell>
          <cell r="K1045" t="str">
            <v>3 5711 00629 99 8</v>
          </cell>
          <cell r="L1045" t="str">
            <v>บิ๊กซี หางดง</v>
          </cell>
          <cell r="M1045" t="str">
            <v>เชียงใหม่ 3</v>
          </cell>
          <cell r="N1045">
            <v>8</v>
          </cell>
          <cell r="O1045" t="str">
            <v>แก้ไขปัญหาหนี้นอกระบบ PSA</v>
          </cell>
          <cell r="P1045" t="str">
            <v>1.บุคคลค้ำประกัน</v>
          </cell>
          <cell r="S1045" t="str">
            <v>แขวงเชียงใหม่</v>
          </cell>
          <cell r="T1045" t="str">
            <v>ผบE1026</v>
          </cell>
          <cell r="U1045">
            <v>2563</v>
          </cell>
          <cell r="V1045">
            <v>1280</v>
          </cell>
          <cell r="W1045">
            <v>2563</v>
          </cell>
          <cell r="AA1045">
            <v>28</v>
          </cell>
          <cell r="AB1045">
            <v>9</v>
          </cell>
          <cell r="AC1045">
            <v>2563</v>
          </cell>
          <cell r="BB1045" t="str">
            <v>รายงานวันที่ 22/8/2567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นางจงรักษ์ คำใจ</v>
          </cell>
          <cell r="BU1045">
            <v>883263010791</v>
          </cell>
          <cell r="BV1045" t="str">
            <v>1.นางจงรักษ์ คำใจ
2.นายเสริม คำใจ 
3.นางสาวปัทมา เลาพงศ์</v>
          </cell>
          <cell r="BW1045" t="str">
            <v>จำเลยที่ 1
คู่สมรสจำเลยที่ 1
จำเลยที่ 2</v>
          </cell>
          <cell r="BX1045" t="str">
            <v>3-5711-00629-99-8
3-5005-00131-36-8
3-5001-00349-65-0</v>
          </cell>
          <cell r="BY1045"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5" t="str">
            <v>พบ</v>
          </cell>
          <cell r="CD1045" t="str">
            <v>นางจงรักษ์ คำใจ</v>
          </cell>
        </row>
        <row r="1046">
          <cell r="B1046">
            <v>2518</v>
          </cell>
          <cell r="C1046">
            <v>1042</v>
          </cell>
          <cell r="G1046">
            <v>800042807787</v>
          </cell>
          <cell r="H1046" t="str">
            <v>นาง</v>
          </cell>
          <cell r="I1046" t="str">
            <v>หมอกคำ</v>
          </cell>
          <cell r="J1046" t="str">
            <v>มูลคำ</v>
          </cell>
          <cell r="K1046" t="str">
            <v>3 5012 00586 06 9</v>
          </cell>
          <cell r="L1046" t="str">
            <v>สันป่าตอง</v>
          </cell>
          <cell r="M1046" t="str">
            <v>เชียงใหม่ 3</v>
          </cell>
          <cell r="N1046">
            <v>8</v>
          </cell>
          <cell r="O1046" t="str">
            <v>ธนาคารประชาชน</v>
          </cell>
          <cell r="P1046" t="str">
            <v>1.บุคคลค้ำประกัน</v>
          </cell>
          <cell r="S1046" t="str">
            <v>แขวงเชียงใหม่</v>
          </cell>
          <cell r="T1046" t="str">
            <v>ผบ4885</v>
          </cell>
          <cell r="U1046">
            <v>2561</v>
          </cell>
          <cell r="V1046">
            <v>7572</v>
          </cell>
          <cell r="W1046">
            <v>2561</v>
          </cell>
          <cell r="AA1046">
            <v>14</v>
          </cell>
          <cell r="AB1046">
            <v>8</v>
          </cell>
          <cell r="AC1046">
            <v>2561</v>
          </cell>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นางหมอกคำ มูลคำ</v>
          </cell>
          <cell r="BU1046">
            <v>823761010076</v>
          </cell>
          <cell r="BV1046" t="str">
            <v>1.นางหมอกคำ  มูลคำ
2.นางสาววีรวรรณ  มูลคำ
3.นายกิตติคุณ   ขันณะษา</v>
          </cell>
          <cell r="BW1046" t="str">
            <v>จำเลยที่ 1
จำเลยที่ 2
จำเลยที่ 3</v>
          </cell>
          <cell r="BX1046" t="str">
            <v>3-5012-00586-06-9
3-5012-00586-07-7
3-5099-01019-51-6</v>
          </cell>
          <cell r="BY1046"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6" t="str">
            <v>พบทรัพย์</v>
          </cell>
          <cell r="CC1046" t="str">
            <v>วชิราภรณ์</v>
          </cell>
          <cell r="CD1046" t="str">
            <v>นางหมอกคำ มูลคำ</v>
          </cell>
          <cell r="CL1046">
            <v>243902</v>
          </cell>
        </row>
        <row r="1047">
          <cell r="B1047">
            <v>2519</v>
          </cell>
          <cell r="C1047">
            <v>1043</v>
          </cell>
          <cell r="G1047">
            <v>800043780454</v>
          </cell>
          <cell r="H1047" t="str">
            <v>นาง</v>
          </cell>
          <cell r="I1047" t="str">
            <v>ธัญนันท์</v>
          </cell>
          <cell r="J1047" t="str">
            <v>แก้วกาวิล</v>
          </cell>
          <cell r="K1047" t="str">
            <v>3 5012 00305 71 0</v>
          </cell>
          <cell r="L1047" t="str">
            <v>สันป่าตอง</v>
          </cell>
          <cell r="M1047" t="str">
            <v>เชียงใหม่ 3</v>
          </cell>
          <cell r="N1047">
            <v>8</v>
          </cell>
          <cell r="O1047" t="str">
            <v>ธนาคารประาชน</v>
          </cell>
          <cell r="P1047" t="str">
            <v>1.บุคคลค้ำประกัน</v>
          </cell>
          <cell r="S1047" t="str">
            <v>แขวงเชียงใหม่</v>
          </cell>
          <cell r="T1047" t="str">
            <v>ผบ.6714</v>
          </cell>
          <cell r="U1047">
            <v>2561</v>
          </cell>
          <cell r="V1047" t="str">
            <v>ผบ.8020</v>
          </cell>
          <cell r="W1047">
            <v>2561</v>
          </cell>
          <cell r="AA1047">
            <v>21</v>
          </cell>
          <cell r="AB1047">
            <v>8</v>
          </cell>
          <cell r="AC1047">
            <v>61</v>
          </cell>
          <cell r="BB1047" t="str">
            <v>รายงานผลสืบทรัพย์ 11/9/2567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นางธัญนันท์ แก้วกาวิล</v>
          </cell>
          <cell r="BU1047">
            <v>823761010183</v>
          </cell>
          <cell r="BV1047" t="str">
            <v>1.นางธัญนันท์    แก้วนา
2.นายธนวัตน์    แก้วกาวิล
3.นางสาวยุภาพร    อารีมิตร
4.นางสุภีร์   หน่อตุ้ย</v>
          </cell>
          <cell r="BW1047" t="str">
            <v>จำเลยที่ 1
คู่สมรสจำเลยที่ 1
จำเลยที่ 2
จำเลยที่ 3</v>
          </cell>
          <cell r="BX1047" t="str">
            <v>3-5012-00305-71-0
3-5012-00311-99-0
3-5012-00327-09-8
3-3610-00991-72-7</v>
          </cell>
          <cell r="BY1047"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7" t="str">
            <v>พบทรัพย์</v>
          </cell>
          <cell r="CC1047" t="str">
            <v>วชิราภรณ์</v>
          </cell>
          <cell r="CD1047" t="str">
            <v>นางธัญนันท์ แก้วกาวิล</v>
          </cell>
          <cell r="CL1047">
            <v>243902</v>
          </cell>
        </row>
        <row r="1048">
          <cell r="B1048">
            <v>2520</v>
          </cell>
          <cell r="C1048">
            <v>1044</v>
          </cell>
          <cell r="G1048">
            <v>800076871691</v>
          </cell>
          <cell r="H1048" t="str">
            <v>นางสาว</v>
          </cell>
          <cell r="I1048" t="str">
            <v>น้ำฝน</v>
          </cell>
          <cell r="J1048" t="str">
            <v>ช่างกลกิจ</v>
          </cell>
          <cell r="K1048" t="str">
            <v>1 5799 00152 41 1</v>
          </cell>
          <cell r="L1048" t="str">
            <v>บิ๊กซี หางดง</v>
          </cell>
          <cell r="M1048" t="str">
            <v>เชียงใหม่ 3</v>
          </cell>
          <cell r="N1048">
            <v>8</v>
          </cell>
          <cell r="O1048" t="str">
            <v>ธนาคารประชาชน</v>
          </cell>
          <cell r="P1048" t="str">
            <v>1.บุคคลค้ำประกัน</v>
          </cell>
          <cell r="S1048" t="str">
            <v>แขวงเชียงใหม่</v>
          </cell>
          <cell r="T1048" t="str">
            <v>ผบ5295</v>
          </cell>
          <cell r="U1048">
            <v>2563</v>
          </cell>
          <cell r="V1048" t="str">
            <v>ผบ8016</v>
          </cell>
          <cell r="W1048">
            <v>2563</v>
          </cell>
          <cell r="X1048">
            <v>16</v>
          </cell>
          <cell r="Y1048">
            <v>11</v>
          </cell>
          <cell r="Z1048">
            <v>63</v>
          </cell>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นางสาวน้ำฝน ช่างกลกิจ</v>
          </cell>
          <cell r="BU1048">
            <v>883263011417</v>
          </cell>
          <cell r="BV1048" t="str">
            <v>1.นางสาวปิ่นปินันธ์ ช่างกลกิจ
2.นายสราวุธ กันทะไชย
3.นายวุฒืไกร วรรณการ
4.นางอทัย วรรณการ</v>
          </cell>
          <cell r="BW1048" t="str">
            <v xml:space="preserve">จำเลยที่ 1
คู่สมรสจำเลยที่ 1
จำเลยที่ 2
คู่สมรสจำเลยที่ 2
</v>
          </cell>
          <cell r="BX1048" t="str">
            <v>1-5799-00152-41-1
1-5601-00134-50-9
3-5003-00014-18-0
3-5003-00038-24-1</v>
          </cell>
          <cell r="BY1048"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8" t="str">
            <v>พบ</v>
          </cell>
        </row>
        <row r="1049">
          <cell r="B1049">
            <v>2521</v>
          </cell>
          <cell r="C1049">
            <v>1045</v>
          </cell>
          <cell r="G1049">
            <v>800094950121</v>
          </cell>
          <cell r="H1049" t="str">
            <v>นาง</v>
          </cell>
          <cell r="I1049" t="str">
            <v>วันเพ็ญ</v>
          </cell>
          <cell r="J1049" t="str">
            <v>แก้วคำ</v>
          </cell>
          <cell r="K1049" t="str">
            <v>3 5106 00550 38 9</v>
          </cell>
          <cell r="L1049" t="str">
            <v>บิ๊กซี หางดง</v>
          </cell>
          <cell r="M1049" t="str">
            <v>เชียงใหม่ 3</v>
          </cell>
          <cell r="N1049">
            <v>8</v>
          </cell>
          <cell r="O1049" t="str">
            <v>แก้ไขปัญหาหนี้นอกระบบ PSA</v>
          </cell>
          <cell r="P1049" t="str">
            <v>1.บุคคลค้ำประกัน</v>
          </cell>
          <cell r="S1049" t="str">
            <v>จังหวัดลำพูน</v>
          </cell>
          <cell r="T1049" t="str">
            <v>ผบ.1989</v>
          </cell>
          <cell r="U1049">
            <v>2563</v>
          </cell>
          <cell r="V1049" t="str">
            <v>ผบ2711</v>
          </cell>
          <cell r="W1049">
            <v>2563</v>
          </cell>
          <cell r="X1049">
            <v>27</v>
          </cell>
          <cell r="Y1049">
            <v>10</v>
          </cell>
          <cell r="Z1049">
            <v>63</v>
          </cell>
          <cell r="BB1049" t="str">
            <v>สืบทรัพย์ (คำสั่ง 21/2/2567) // รายงานวันที่ 16/8/2567</v>
          </cell>
          <cell r="BC1049" t="str">
            <v/>
          </cell>
          <cell r="BD1049" t="str">
            <v/>
          </cell>
          <cell r="BE1049" t="str">
            <v/>
          </cell>
          <cell r="BF1049" t="str">
            <v/>
          </cell>
          <cell r="BG1049" t="str">
            <v/>
          </cell>
          <cell r="BH1049" t="str">
            <v/>
          </cell>
          <cell r="BI1049" t="str">
            <v/>
          </cell>
          <cell r="BJ1049" t="str">
            <v/>
          </cell>
          <cell r="BK1049" t="str">
            <v/>
          </cell>
          <cell r="BL1049" t="str">
            <v/>
          </cell>
          <cell r="BM1049" t="str">
            <v/>
          </cell>
          <cell r="BN1049" t="str">
            <v/>
          </cell>
          <cell r="BO1049" t="str">
            <v/>
          </cell>
          <cell r="BP1049" t="str">
            <v/>
          </cell>
          <cell r="BQ1049" t="str">
            <v/>
          </cell>
          <cell r="BR1049" t="str">
            <v/>
          </cell>
          <cell r="BS1049" t="str">
            <v/>
          </cell>
          <cell r="BT1049" t="str">
            <v>นางวันเพ็ญ แก้วคำ</v>
          </cell>
          <cell r="BU1049">
            <v>883263011415</v>
          </cell>
          <cell r="BV1049" t="str">
            <v>1.นางวันเพ็ญ แก้วคำ 
2.นายปัญญา แก้วคำ
3.นางสาวอนัญญา อะกะเรือน</v>
          </cell>
          <cell r="BW1049" t="str">
            <v>จำเลยที่ 1
คู่สมรสจำเลยที่ 1
จำเลยที่ 2</v>
          </cell>
          <cell r="BX1049" t="str">
            <v>3-5106-00550-38-9
3-5016-00280-91-9
1-5052-00040-69-1</v>
          </cell>
          <cell r="BY1049"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9" t="str">
            <v>พบ</v>
          </cell>
          <cell r="CD1049" t="str">
            <v>นางวันเพ็ญ แก้วคำ</v>
          </cell>
        </row>
        <row r="1050">
          <cell r="B1050">
            <v>2522</v>
          </cell>
          <cell r="C1050">
            <v>1046</v>
          </cell>
          <cell r="G1050">
            <v>800052496109</v>
          </cell>
          <cell r="H1050" t="str">
            <v>นาย</v>
          </cell>
          <cell r="I1050" t="str">
            <v>ชัยพร</v>
          </cell>
          <cell r="J1050" t="str">
            <v>เทียนอ้าย</v>
          </cell>
          <cell r="K1050" t="str">
            <v>3 5019 00687 69 1</v>
          </cell>
          <cell r="L1050" t="str">
            <v>สารภี</v>
          </cell>
          <cell r="M1050" t="str">
            <v>เชียงใหม่ 3</v>
          </cell>
          <cell r="N1050">
            <v>8</v>
          </cell>
          <cell r="O1050" t="str">
            <v>ธนาคารประชาชน</v>
          </cell>
          <cell r="P1050" t="str">
            <v>2.หลักทรัพย์ค้ำประกัน</v>
          </cell>
          <cell r="S1050" t="str">
            <v>แขวงเชียงใหม่</v>
          </cell>
          <cell r="T1050" t="str">
            <v>ผบE756</v>
          </cell>
          <cell r="U1050">
            <v>2563</v>
          </cell>
          <cell r="V1050" t="str">
            <v>E955</v>
          </cell>
          <cell r="W1050">
            <v>2563</v>
          </cell>
          <cell r="AA1050">
            <v>14</v>
          </cell>
          <cell r="AB1050">
            <v>9</v>
          </cell>
          <cell r="AC1050">
            <v>63</v>
          </cell>
          <cell r="BB1050" t="str">
            <v>รายงานผลสืบทรัพย์ (รอบ 1) - ไม่พบทรัพย์ 7/8/2567</v>
          </cell>
          <cell r="BC1050">
            <v>300</v>
          </cell>
          <cell r="BD1050">
            <v>17</v>
          </cell>
          <cell r="BE1050">
            <v>2</v>
          </cell>
          <cell r="BF1050">
            <v>2568</v>
          </cell>
          <cell r="BG1050">
            <v>0</v>
          </cell>
          <cell r="BH1050" t="str">
            <v>-</v>
          </cell>
          <cell r="BI1050" t="str">
            <v>-</v>
          </cell>
          <cell r="BJ1050" t="str">
            <v>-</v>
          </cell>
          <cell r="BK1050">
            <v>0</v>
          </cell>
          <cell r="BL1050">
            <v>220</v>
          </cell>
          <cell r="BM1050">
            <v>0</v>
          </cell>
          <cell r="BN1050" t="str">
            <v/>
          </cell>
          <cell r="BO1050" t="str">
            <v/>
          </cell>
          <cell r="BP1050" t="str">
            <v/>
          </cell>
          <cell r="BQ1050" t="str">
            <v>-</v>
          </cell>
          <cell r="BR1050" t="str">
            <v>-</v>
          </cell>
          <cell r="BS1050" t="str">
            <v>-</v>
          </cell>
          <cell r="BT1050" t="str">
            <v>นายชัยพร เทียนอ้าย</v>
          </cell>
          <cell r="BU1050">
            <v>883263010779</v>
          </cell>
          <cell r="BV1050" t="str">
            <v>นายชัยพร เทียนอ้าย</v>
          </cell>
          <cell r="BW1050" t="str">
            <v>จำเลย</v>
          </cell>
          <cell r="BX1050" t="str">
            <v>3-5019-00687-69-1</v>
          </cell>
          <cell r="BY1050" t="str">
            <v>- ไม่พบว่ามีกรรมสิทธิ์ในที่ดิน อ.สารภี จ.เชียงใหม่</v>
          </cell>
          <cell r="BZ1050" t="str">
            <v>ไม่พบทรัพย์</v>
          </cell>
          <cell r="CB1050">
            <v>1</v>
          </cell>
          <cell r="CC1050" t="str">
            <v>ธิติพร</v>
          </cell>
          <cell r="CL1050">
            <v>243840</v>
          </cell>
        </row>
        <row r="1051">
          <cell r="B1051">
            <v>2523</v>
          </cell>
          <cell r="C1051">
            <v>1047</v>
          </cell>
          <cell r="G1051">
            <v>800084769333</v>
          </cell>
          <cell r="H1051" t="str">
            <v>นาย</v>
          </cell>
          <cell r="I1051" t="str">
            <v>ประกิต</v>
          </cell>
          <cell r="J1051" t="str">
            <v>แก้วด้วง</v>
          </cell>
          <cell r="K1051" t="str">
            <v>1 5099 00106 42 7</v>
          </cell>
          <cell r="L1051" t="str">
            <v>สารภี</v>
          </cell>
          <cell r="M1051" t="str">
            <v>เชียงใหม่ 3</v>
          </cell>
          <cell r="N1051">
            <v>8</v>
          </cell>
          <cell r="O1051" t="str">
            <v>ธนาคารประชาชน</v>
          </cell>
          <cell r="P1051" t="str">
            <v>1.บุคคลค้ำประกัน</v>
          </cell>
          <cell r="S1051" t="str">
            <v>แขวงเชียงใหม่</v>
          </cell>
          <cell r="T1051" t="str">
            <v>ผบE762</v>
          </cell>
          <cell r="U1051">
            <v>2563</v>
          </cell>
          <cell r="V1051" t="str">
            <v>E972</v>
          </cell>
          <cell r="W1051">
            <v>2563</v>
          </cell>
          <cell r="AA1051">
            <v>14</v>
          </cell>
          <cell r="AB1051">
            <v>9</v>
          </cell>
          <cell r="AC1051">
            <v>63</v>
          </cell>
          <cell r="BB1051" t="str">
            <v>รายงานผลสืบทรัพย์ 22/8/2567</v>
          </cell>
          <cell r="BC1051">
            <v>1500</v>
          </cell>
          <cell r="BD1051">
            <v>16</v>
          </cell>
          <cell r="BE1051">
            <v>5</v>
          </cell>
          <cell r="BF1051">
            <v>2568</v>
          </cell>
          <cell r="BG1051">
            <v>0</v>
          </cell>
          <cell r="BH1051" t="str">
            <v>-</v>
          </cell>
          <cell r="BI1051" t="str">
            <v>-</v>
          </cell>
          <cell r="BJ1051" t="str">
            <v>-</v>
          </cell>
          <cell r="BK1051">
            <v>0</v>
          </cell>
          <cell r="BL1051">
            <v>2130</v>
          </cell>
          <cell r="BM1051">
            <v>0</v>
          </cell>
          <cell r="BN1051" t="str">
            <v/>
          </cell>
          <cell r="BO1051" t="str">
            <v/>
          </cell>
          <cell r="BP1051" t="str">
            <v/>
          </cell>
          <cell r="BQ1051" t="str">
            <v>-</v>
          </cell>
          <cell r="BR1051" t="str">
            <v>-</v>
          </cell>
          <cell r="BS1051" t="str">
            <v>-</v>
          </cell>
          <cell r="BT1051" t="str">
            <v>นายประกิต แก้วด้วง</v>
          </cell>
          <cell r="BU1051">
            <v>883263010072</v>
          </cell>
          <cell r="BV1051"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1" t="str">
            <v xml:space="preserve">จำเลยที่ 1
จำเลยที่ 2
คู่สมรสจำเลยที่ 2
จำเลยที่ 3
คู่สมรสจำเลยที่ 3
</v>
          </cell>
          <cell r="BX1051" t="str">
            <v>1-5099-00106-42-7
1-5099-00153-75-1
1-5099-00415-58-6
3-5404-00397-86-2
3-6601-00912-59-1</v>
          </cell>
          <cell r="BY1051"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1" t="str">
            <v>พบทรัพย์</v>
          </cell>
          <cell r="CC1051" t="str">
            <v>วชิราภรณ์</v>
          </cell>
          <cell r="CD1051" t="str">
            <v>นายประกิต แก้วดวง</v>
          </cell>
          <cell r="CL1051">
            <v>243852</v>
          </cell>
        </row>
        <row r="1052">
          <cell r="B1052">
            <v>2524</v>
          </cell>
          <cell r="C1052">
            <v>1048</v>
          </cell>
          <cell r="G1052">
            <v>800084857765</v>
          </cell>
          <cell r="H1052" t="str">
            <v>นาย</v>
          </cell>
          <cell r="I1052" t="str">
            <v>ทวีพร</v>
          </cell>
          <cell r="J1052" t="str">
            <v>ปินตาวัน</v>
          </cell>
          <cell r="K1052" t="str">
            <v>3 5013 00179 77 5</v>
          </cell>
          <cell r="L1052" t="str">
            <v>สารภี</v>
          </cell>
          <cell r="M1052" t="str">
            <v>เชียงใหม่ 3</v>
          </cell>
          <cell r="N1052">
            <v>8</v>
          </cell>
          <cell r="O1052" t="str">
            <v>แก้ไขปัญหาหนี้นอกระบบ PSA</v>
          </cell>
          <cell r="P1052" t="str">
            <v>1.บุคคลค้ำประกัน</v>
          </cell>
          <cell r="S1052" t="str">
            <v>แขวงเชียงใหม่</v>
          </cell>
          <cell r="T1052" t="str">
            <v>ผบE757</v>
          </cell>
          <cell r="U1052">
            <v>2563</v>
          </cell>
          <cell r="V1052" t="str">
            <v>E956</v>
          </cell>
          <cell r="W1052">
            <v>2563</v>
          </cell>
          <cell r="AA1052">
            <v>14</v>
          </cell>
          <cell r="AB1052">
            <v>9</v>
          </cell>
          <cell r="AC1052">
            <v>63</v>
          </cell>
          <cell r="BB1052" t="str">
            <v>รายงานผลสืบทรัพย์ 22/8/2567</v>
          </cell>
          <cell r="BC1052">
            <v>1500</v>
          </cell>
          <cell r="BD1052">
            <v>16</v>
          </cell>
          <cell r="BE1052">
            <v>5</v>
          </cell>
          <cell r="BF1052">
            <v>2568</v>
          </cell>
          <cell r="BG1052">
            <v>0</v>
          </cell>
          <cell r="BH1052" t="str">
            <v>-</v>
          </cell>
          <cell r="BI1052" t="str">
            <v>-</v>
          </cell>
          <cell r="BJ1052" t="str">
            <v>-</v>
          </cell>
          <cell r="BK1052">
            <v>0</v>
          </cell>
          <cell r="BL1052">
            <v>2765</v>
          </cell>
          <cell r="BM1052">
            <v>0</v>
          </cell>
          <cell r="BN1052" t="str">
            <v/>
          </cell>
          <cell r="BO1052" t="str">
            <v/>
          </cell>
          <cell r="BP1052" t="str">
            <v/>
          </cell>
          <cell r="BQ1052" t="str">
            <v>-</v>
          </cell>
          <cell r="BR1052" t="str">
            <v>-</v>
          </cell>
          <cell r="BS1052" t="str">
            <v>-</v>
          </cell>
          <cell r="BT1052" t="str">
            <v>นายทวีพร ปินตาวัน</v>
          </cell>
          <cell r="BU1052">
            <v>883263010069</v>
          </cell>
          <cell r="BV1052" t="str">
            <v>1.นายทวีพร    ปินตาวัน
2.นางสาวณัฎฐณิชา    ปินตาวัน
3.นายสงกรานต์   วรรณา
4.นายพัสกร    ลุงน้อย
5.นางสาวเนตรนภา   เบียงแล่</v>
          </cell>
          <cell r="BW1052" t="str">
            <v>จำเลยที่ 1
คู่สมรสจำเลยที่ 1
จำเลยที่ 2
จำเลยที่ 3
คู่สมรสจำเลยที่ 3</v>
          </cell>
          <cell r="BX1052" t="str">
            <v>3-5013-00179-77-5
1-5711-00056-19-3
1-5009-00008-25-7
8-5004-73002-39-7
8-5010-84012-20-1</v>
          </cell>
          <cell r="BY1052"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2" t="str">
            <v>พบทรัพย์</v>
          </cell>
          <cell r="CC1052" t="str">
            <v>วชิราภรณ์</v>
          </cell>
          <cell r="CL1052">
            <v>243852</v>
          </cell>
        </row>
        <row r="1053">
          <cell r="B1053">
            <v>2525</v>
          </cell>
          <cell r="C1053">
            <v>1049</v>
          </cell>
          <cell r="G1053">
            <v>800091409121</v>
          </cell>
          <cell r="H1053" t="str">
            <v>นาย</v>
          </cell>
          <cell r="I1053" t="str">
            <v>สมบุญ</v>
          </cell>
          <cell r="J1053" t="str">
            <v>อุ่นคำ</v>
          </cell>
          <cell r="K1053" t="str">
            <v>5 5020 00019 78 8</v>
          </cell>
          <cell r="L1053" t="str">
            <v>สารภี</v>
          </cell>
          <cell r="M1053" t="str">
            <v>เชียงใหม่ 3</v>
          </cell>
          <cell r="N1053">
            <v>8</v>
          </cell>
          <cell r="O1053" t="str">
            <v>ธนาคารประชาชน</v>
          </cell>
          <cell r="P1053" t="str">
            <v>1.บุคคลค้ำประกัน</v>
          </cell>
          <cell r="S1053" t="str">
            <v>จังหวัดลำพูน</v>
          </cell>
          <cell r="T1053" t="str">
            <v>ผบ2428</v>
          </cell>
          <cell r="U1053">
            <v>2563</v>
          </cell>
          <cell r="V1053" t="str">
            <v>ผบ.43</v>
          </cell>
          <cell r="W1053">
            <v>2564</v>
          </cell>
          <cell r="AA1053">
            <v>9</v>
          </cell>
          <cell r="AB1053">
            <v>3</v>
          </cell>
          <cell r="AC1053">
            <v>64</v>
          </cell>
          <cell r="BB1053" t="str">
            <v>รายงานผลสืบทรัพย์ 13/8/2567</v>
          </cell>
          <cell r="BC1053">
            <v>900</v>
          </cell>
          <cell r="BD1053">
            <v>16</v>
          </cell>
          <cell r="BE1053">
            <v>5</v>
          </cell>
          <cell r="BF1053">
            <v>2568</v>
          </cell>
          <cell r="BG1053">
            <v>0</v>
          </cell>
          <cell r="BH1053" t="str">
            <v>-</v>
          </cell>
          <cell r="BI1053" t="str">
            <v>-</v>
          </cell>
          <cell r="BJ1053" t="str">
            <v>-</v>
          </cell>
          <cell r="BK1053">
            <v>0</v>
          </cell>
          <cell r="BL1053">
            <v>960</v>
          </cell>
          <cell r="BM1053">
            <v>0</v>
          </cell>
          <cell r="BN1053" t="str">
            <v/>
          </cell>
          <cell r="BO1053" t="str">
            <v/>
          </cell>
          <cell r="BP1053" t="str">
            <v/>
          </cell>
          <cell r="BQ1053" t="str">
            <v>-</v>
          </cell>
          <cell r="BR1053" t="str">
            <v>-</v>
          </cell>
          <cell r="BS1053" t="str">
            <v>-</v>
          </cell>
          <cell r="BT1053" t="str">
            <v>นายสมบุญ อุ่นคำ</v>
          </cell>
          <cell r="BU1053">
            <v>883263010051</v>
          </cell>
          <cell r="BV1053" t="str">
            <v>1.นายสมบุญ อุ่นคำ
2.นางรัฐนารี  จันทร์หาญ
3.นายอภินันท์   จันทร์หาญ</v>
          </cell>
          <cell r="BW1053" t="str">
            <v>จำเลยที่ 1
จำเลยที่ 2
คู่สมรสจำเลยที่ 2</v>
          </cell>
          <cell r="BX1053" t="str">
            <v>5-5020-00019-78-8
3-5020-00103-58-8
3-5102-00262-30-1</v>
          </cell>
          <cell r="BY1053"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3" t="str">
            <v>ไม่พบทรัพย์</v>
          </cell>
          <cell r="CC1053" t="str">
            <v>วชิราภรณ์</v>
          </cell>
          <cell r="CL1053">
            <v>243852</v>
          </cell>
        </row>
        <row r="1054">
          <cell r="B1054">
            <v>2526</v>
          </cell>
          <cell r="C1054">
            <v>1050</v>
          </cell>
          <cell r="G1054">
            <v>800095184720</v>
          </cell>
          <cell r="H1054" t="str">
            <v>นางสาว</v>
          </cell>
          <cell r="I1054" t="str">
            <v>รัตนา</v>
          </cell>
          <cell r="J1054" t="str">
            <v>วณีสอน</v>
          </cell>
          <cell r="K1054" t="str">
            <v>2 5003 00021 57 9</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ผบE1572</v>
          </cell>
          <cell r="U1054">
            <v>2565</v>
          </cell>
          <cell r="V1054" t="str">
            <v>ผบE2607</v>
          </cell>
          <cell r="W1054">
            <v>2565</v>
          </cell>
          <cell r="X1054">
            <v>11</v>
          </cell>
          <cell r="Y1054">
            <v>5</v>
          </cell>
          <cell r="Z1054">
            <v>2565</v>
          </cell>
          <cell r="BB1054" t="str">
            <v>รายงานผลสืบทรัพย์ 11/9/2567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นางสาวรัตนา วณีสอน</v>
          </cell>
          <cell r="BU1054">
            <v>883263010086</v>
          </cell>
          <cell r="BV1054" t="str">
            <v>1.นางสาวรัตนา  วณีสอน
2.นางสาวพิกุล  วณีสอน
3.นายประทีป   ด้วงเขียว</v>
          </cell>
          <cell r="BW1054" t="str">
            <v>จำเลยที่ 1
จำเลยที่ 2
คู่สมรสจำเลยที่ 2</v>
          </cell>
          <cell r="BX1054" t="str">
            <v>2-5003-00021-57-9
3-5003-00096-67-4
1-5002-00006-61-8</v>
          </cell>
          <cell r="BY1054"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4" t="str">
            <v>พบทรัพย์</v>
          </cell>
          <cell r="CC1054" t="str">
            <v>วชิราภรณ์</v>
          </cell>
          <cell r="CL1054">
            <v>243902</v>
          </cell>
        </row>
        <row r="1055">
          <cell r="B1055">
            <v>2527</v>
          </cell>
          <cell r="C1055">
            <v>1051</v>
          </cell>
          <cell r="G1055">
            <v>800014579661</v>
          </cell>
          <cell r="H1055" t="str">
            <v>นางสาว</v>
          </cell>
          <cell r="I1055" t="str">
            <v>อำไพ</v>
          </cell>
          <cell r="J1055" t="str">
            <v>จันทรา</v>
          </cell>
          <cell r="K1055" t="str">
            <v>3 5019 00430 89 4</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ผบ.5560</v>
          </cell>
          <cell r="U1055">
            <v>2559</v>
          </cell>
          <cell r="V1055">
            <v>12504</v>
          </cell>
          <cell r="W1055">
            <v>2559</v>
          </cell>
          <cell r="BB1055" t="str">
            <v>รายงานผลสืบทรัพย์ 22/8/2567</v>
          </cell>
          <cell r="BC1055">
            <v>1500</v>
          </cell>
          <cell r="BD1055">
            <v>16</v>
          </cell>
          <cell r="BE1055">
            <v>5</v>
          </cell>
          <cell r="BF1055">
            <v>2568</v>
          </cell>
          <cell r="BG1055">
            <v>0</v>
          </cell>
          <cell r="BH1055" t="str">
            <v>-</v>
          </cell>
          <cell r="BI1055" t="str">
            <v>-</v>
          </cell>
          <cell r="BJ1055" t="str">
            <v>-</v>
          </cell>
          <cell r="BK1055">
            <v>0</v>
          </cell>
          <cell r="BL1055">
            <v>1485</v>
          </cell>
          <cell r="BM1055">
            <v>0</v>
          </cell>
          <cell r="BN1055" t="str">
            <v/>
          </cell>
          <cell r="BO1055" t="str">
            <v/>
          </cell>
          <cell r="BP1055" t="str">
            <v/>
          </cell>
          <cell r="BQ1055" t="str">
            <v>-</v>
          </cell>
          <cell r="BR1055" t="str">
            <v>-</v>
          </cell>
          <cell r="BS1055" t="str">
            <v>-</v>
          </cell>
          <cell r="BT1055" t="str">
            <v>นางสาวอำไพ จันทรา</v>
          </cell>
          <cell r="BU1055">
            <v>0</v>
          </cell>
          <cell r="BV1055" t="str">
            <v>1.นางสาวอำไพ    จันทรา
2.นางผา  จันทรา
3.นางสุนีย์    คำชมภู
4.นายมงคล   คำชมภู
5.นางบัวเร็ว   ศรีบุญกอง</v>
          </cell>
          <cell r="BW1055" t="str">
            <v>จำเลยที่ 1
ทายาทโดยธรรมจำเลยที่ 1
จำเลยที่ 2
คู่สมรสจำเลยที่ 2
จำเลยที่ 3</v>
          </cell>
          <cell r="BX1055" t="str">
            <v>3-5019-00430-89-4
3-5019-00430-88-6
3-5019-00436-70-1
3-5019-00401-17-7
3-5019-00436-69-8</v>
          </cell>
          <cell r="BY1055"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5" t="str">
            <v>พบทรัพย์</v>
          </cell>
          <cell r="CC1055" t="str">
            <v>วชิราภรณ์</v>
          </cell>
          <cell r="CD1055" t="str">
            <v>นางสาวอำไพ จันทรา</v>
          </cell>
          <cell r="CL1055">
            <v>243852</v>
          </cell>
        </row>
        <row r="1056">
          <cell r="B1056">
            <v>2528</v>
          </cell>
          <cell r="C1056">
            <v>1052</v>
          </cell>
          <cell r="G1056">
            <v>800015109807</v>
          </cell>
          <cell r="H1056" t="str">
            <v>นาย</v>
          </cell>
          <cell r="I1056" t="str">
            <v>นราห์</v>
          </cell>
          <cell r="J1056" t="str">
            <v>ชมภูยอด</v>
          </cell>
          <cell r="K1056" t="str">
            <v>3 5013 00755 06 7</v>
          </cell>
          <cell r="L1056" t="str">
            <v>สารภี</v>
          </cell>
          <cell r="M1056" t="str">
            <v>เชียงใหม่ 3</v>
          </cell>
          <cell r="N1056">
            <v>8</v>
          </cell>
          <cell r="O1056" t="str">
            <v>ธนาคารประชาชน</v>
          </cell>
          <cell r="P1056" t="str">
            <v>1.บุคคลค้ำประกัน</v>
          </cell>
          <cell r="S1056" t="str">
            <v>แขวงเชียงใหม่</v>
          </cell>
          <cell r="T1056" t="str">
            <v>ผบ6971</v>
          </cell>
          <cell r="U1056">
            <v>2559</v>
          </cell>
          <cell r="V1056">
            <v>5374</v>
          </cell>
          <cell r="W1056">
            <v>2559</v>
          </cell>
          <cell r="AA1056">
            <v>2</v>
          </cell>
          <cell r="AB1056">
            <v>8</v>
          </cell>
          <cell r="AC1056">
            <v>2559</v>
          </cell>
          <cell r="BB1056" t="str">
            <v>รายงานผลสืบทรัพย์ 13/8/2567</v>
          </cell>
          <cell r="BC1056">
            <v>1200</v>
          </cell>
          <cell r="BD1056">
            <v>16</v>
          </cell>
          <cell r="BE1056">
            <v>5</v>
          </cell>
          <cell r="BF1056">
            <v>2568</v>
          </cell>
          <cell r="BG1056">
            <v>0</v>
          </cell>
          <cell r="BH1056" t="str">
            <v>-</v>
          </cell>
          <cell r="BI1056" t="str">
            <v>-</v>
          </cell>
          <cell r="BJ1056" t="str">
            <v>-</v>
          </cell>
          <cell r="BK1056">
            <v>0</v>
          </cell>
          <cell r="BL1056">
            <v>1800</v>
          </cell>
          <cell r="BM1056">
            <v>0</v>
          </cell>
          <cell r="BN1056" t="str">
            <v/>
          </cell>
          <cell r="BO1056" t="str">
            <v/>
          </cell>
          <cell r="BP1056" t="str">
            <v/>
          </cell>
          <cell r="BQ1056" t="str">
            <v>-</v>
          </cell>
          <cell r="BR1056" t="str">
            <v>-</v>
          </cell>
          <cell r="BS1056" t="str">
            <v>-</v>
          </cell>
          <cell r="BT1056" t="str">
            <v>นายนราห์ ชมภูยอด</v>
          </cell>
          <cell r="BU1056">
            <v>823758010658</v>
          </cell>
          <cell r="BV1056" t="str">
            <v xml:space="preserve">1.นายนราห์   ชมภูยอด
2.นางอรุณรัตน์  ธนูชัย
3.นายเสฎฐวุฒิ   นาบำรุง
4.นายพุทธิวงศ์    เปาป่า
</v>
          </cell>
          <cell r="BW1056" t="str">
            <v>จำเลยที่ 1
คู่สมรสจำเลยที่ 1
จำเลยที่ 2
จำเลยที่ 3</v>
          </cell>
          <cell r="BX1056" t="str">
            <v>3-5013-00755-06-7
3-5104-00402-84-0
3-4014-00347-69-7
1-5508-00037-14-0</v>
          </cell>
          <cell r="BY1056"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6" t="str">
            <v>ไม่พบทรัพย์</v>
          </cell>
          <cell r="CC1056" t="str">
            <v>วชิราภรณ์</v>
          </cell>
          <cell r="CD1056" t="str">
            <v>นายนราห์ ชมภูยอด</v>
          </cell>
          <cell r="CL1056">
            <v>243852</v>
          </cell>
        </row>
        <row r="1057">
          <cell r="B1057">
            <v>2529</v>
          </cell>
          <cell r="C1057">
            <v>1053</v>
          </cell>
          <cell r="G1057">
            <v>800066488126</v>
          </cell>
          <cell r="H1057" t="str">
            <v>นาง</v>
          </cell>
          <cell r="I1057" t="str">
            <v>ปวีณา</v>
          </cell>
          <cell r="J1057" t="str">
            <v>กาติ๊บ</v>
          </cell>
          <cell r="K1057" t="str">
            <v>1 5099 00186 05 6</v>
          </cell>
          <cell r="L1057" t="str">
            <v>สารภี</v>
          </cell>
          <cell r="M1057" t="str">
            <v>เชียงใหม่ 3</v>
          </cell>
          <cell r="N1057">
            <v>8</v>
          </cell>
          <cell r="O1057" t="str">
            <v>ธนาคารประชาชน</v>
          </cell>
          <cell r="P1057" t="str">
            <v>4.ไม่มีหลักประกัน</v>
          </cell>
          <cell r="S1057" t="str">
            <v>จังหวัดเชียงคำ</v>
          </cell>
          <cell r="T1057" t="str">
            <v>ผบE252</v>
          </cell>
          <cell r="U1057">
            <v>2563</v>
          </cell>
          <cell r="V1057" t="str">
            <v>ผบE129</v>
          </cell>
          <cell r="W1057">
            <v>2563</v>
          </cell>
          <cell r="AA1057">
            <v>8</v>
          </cell>
          <cell r="AB1057">
            <v>9</v>
          </cell>
          <cell r="AC1057">
            <v>2563</v>
          </cell>
          <cell r="BB1057" t="str">
            <v>รายงานผลสืบทรัพย์ 13/8/2567</v>
          </cell>
          <cell r="BC1057">
            <v>600</v>
          </cell>
          <cell r="BD1057">
            <v>16</v>
          </cell>
          <cell r="BE1057">
            <v>5</v>
          </cell>
          <cell r="BF1057">
            <v>2568</v>
          </cell>
          <cell r="BG1057">
            <v>0</v>
          </cell>
          <cell r="BH1057" t="str">
            <v>-</v>
          </cell>
          <cell r="BI1057" t="str">
            <v>-</v>
          </cell>
          <cell r="BJ1057" t="str">
            <v>-</v>
          </cell>
          <cell r="BK1057">
            <v>0</v>
          </cell>
          <cell r="BL1057">
            <v>875</v>
          </cell>
          <cell r="BM1057">
            <v>0</v>
          </cell>
          <cell r="BN1057" t="str">
            <v/>
          </cell>
          <cell r="BO1057" t="str">
            <v/>
          </cell>
          <cell r="BP1057" t="str">
            <v/>
          </cell>
          <cell r="BQ1057" t="str">
            <v>-</v>
          </cell>
          <cell r="BR1057" t="str">
            <v>-</v>
          </cell>
          <cell r="BS1057" t="str">
            <v>-</v>
          </cell>
          <cell r="BT1057" t="str">
            <v>นางปวีณา กาติ๊บ</v>
          </cell>
          <cell r="BU1057">
            <v>883262011768</v>
          </cell>
          <cell r="BV1057" t="str">
            <v xml:space="preserve">1.นางปวีณา   กาติ๊บ
2.นายหรือด.ต.ธนาธิป  กาติ๊บ
</v>
          </cell>
          <cell r="BW1057" t="str">
            <v>จำเลยที่ 1
คู่สมรสจำเลยที่ 1</v>
          </cell>
          <cell r="BX1057" t="str">
            <v>1-5099-00186-05-6
3-5603-01001-46-4</v>
          </cell>
          <cell r="BY1057"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7" t="str">
            <v>ไม่พบทรัพย์</v>
          </cell>
          <cell r="CC1057" t="str">
            <v>วชิราภรณ์</v>
          </cell>
          <cell r="CD1057" t="str">
            <v>นางปวีณา กาติ๊บ</v>
          </cell>
          <cell r="CL1057">
            <v>243852</v>
          </cell>
        </row>
        <row r="1058">
          <cell r="B1058">
            <v>2530</v>
          </cell>
          <cell r="C1058">
            <v>1054</v>
          </cell>
          <cell r="G1058">
            <v>800028152695</v>
          </cell>
          <cell r="H1058" t="str">
            <v>นางสาว</v>
          </cell>
          <cell r="I1058" t="str">
            <v>นุชจีรา</v>
          </cell>
          <cell r="J1058" t="str">
            <v>วงค์ชัย</v>
          </cell>
          <cell r="K1058" t="str">
            <v>1 5099 00225 37 0</v>
          </cell>
          <cell r="L1058" t="str">
            <v>สารภี</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ผบ.2408</v>
          </cell>
          <cell r="U1058">
            <v>2562</v>
          </cell>
          <cell r="V1058" t="str">
            <v>ผบ.3667</v>
          </cell>
          <cell r="W1058">
            <v>2562</v>
          </cell>
          <cell r="AA1058">
            <v>26</v>
          </cell>
          <cell r="AB1058">
            <v>5</v>
          </cell>
          <cell r="AC1058">
            <v>2562</v>
          </cell>
          <cell r="BB1058" t="str">
            <v>มีคำสั่งยกเลิกสืบ วันที่ 24/4/2567 เนื่องจากลูกหนี้ชำระปิดบัญชี</v>
          </cell>
          <cell r="BC1058" t="str">
            <v/>
          </cell>
          <cell r="BD1058" t="str">
            <v/>
          </cell>
          <cell r="BE1058" t="str">
            <v/>
          </cell>
          <cell r="BF1058" t="str">
            <v/>
          </cell>
          <cell r="BG1058" t="str">
            <v/>
          </cell>
          <cell r="BH1058" t="str">
            <v/>
          </cell>
          <cell r="BI1058" t="str">
            <v/>
          </cell>
          <cell r="BJ1058" t="str">
            <v/>
          </cell>
          <cell r="BK1058" t="str">
            <v/>
          </cell>
          <cell r="BL1058" t="str">
            <v/>
          </cell>
          <cell r="BM1058" t="str">
            <v/>
          </cell>
          <cell r="BN1058" t="str">
            <v/>
          </cell>
          <cell r="BO1058" t="str">
            <v/>
          </cell>
          <cell r="BP1058" t="str">
            <v/>
          </cell>
          <cell r="BQ1058" t="str">
            <v/>
          </cell>
          <cell r="BR1058" t="str">
            <v/>
          </cell>
          <cell r="BS1058" t="str">
            <v/>
          </cell>
          <cell r="BT1058" t="str">
            <v>นางสาวนุชจีรา วงค์ชัย</v>
          </cell>
          <cell r="BU1058">
            <v>823761010355</v>
          </cell>
          <cell r="CD1058" t="str">
            <v>นางสาวนุชจีรา วงค์ชัย</v>
          </cell>
        </row>
        <row r="1059">
          <cell r="B1059">
            <v>2531</v>
          </cell>
          <cell r="C1059">
            <v>1055</v>
          </cell>
          <cell r="G1059">
            <v>800122722955</v>
          </cell>
          <cell r="H1059" t="str">
            <v>นาง</v>
          </cell>
          <cell r="I1059" t="str">
            <v>ศิริพร</v>
          </cell>
          <cell r="J1059" t="str">
            <v>ทาเรือน</v>
          </cell>
          <cell r="K1059" t="str">
            <v>3 5012 00151 28 3</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ผบE459</v>
          </cell>
          <cell r="U1059">
            <v>2566</v>
          </cell>
          <cell r="V1059" t="str">
            <v>ผบE3616</v>
          </cell>
          <cell r="W1059">
            <v>2566</v>
          </cell>
          <cell r="AA1059">
            <v>23</v>
          </cell>
          <cell r="AB1059">
            <v>5</v>
          </cell>
          <cell r="AC1059">
            <v>2566</v>
          </cell>
          <cell r="BB1059" t="str">
            <v>รายงานผลสืบทรัพย์ 11/9/2567</v>
          </cell>
          <cell r="BC1059">
            <v>1200</v>
          </cell>
          <cell r="BD1059">
            <v>11</v>
          </cell>
          <cell r="BE1059">
            <v>4</v>
          </cell>
          <cell r="BF1059">
            <v>2568</v>
          </cell>
          <cell r="BG1059">
            <v>0</v>
          </cell>
          <cell r="BH1059" t="str">
            <v>-</v>
          </cell>
          <cell r="BI1059" t="str">
            <v>-</v>
          </cell>
          <cell r="BJ1059" t="str">
            <v>-</v>
          </cell>
          <cell r="BK1059">
            <v>0</v>
          </cell>
          <cell r="BL1059">
            <v>1445</v>
          </cell>
          <cell r="BM1059">
            <v>0</v>
          </cell>
          <cell r="BN1059" t="str">
            <v/>
          </cell>
          <cell r="BO1059" t="str">
            <v/>
          </cell>
          <cell r="BP1059" t="str">
            <v/>
          </cell>
          <cell r="BQ1059" t="str">
            <v>-</v>
          </cell>
          <cell r="BR1059" t="str">
            <v>-</v>
          </cell>
          <cell r="BS1059" t="str">
            <v>-</v>
          </cell>
          <cell r="BT1059" t="str">
            <v>นางศิริพร ทาเรือน</v>
          </cell>
          <cell r="BU1059">
            <v>888165010396</v>
          </cell>
          <cell r="BV1059" t="str">
            <v>1.นางศิริพร   ทาเรือน
2.ส.อ.เจริญ  ทาเรือน
3.นางกาญจนา  ทาเรือน
4.นายบุญช่วย  ทาเรือน</v>
          </cell>
          <cell r="BW1059" t="str">
            <v>จำเลยที่ 1
คู่สมรสจำเลยที่ 1
จำเลยที่ 2
คู่สมรสจำเลยที่ 2</v>
          </cell>
          <cell r="BX1059" t="str">
            <v>3-5012-00151-28-3
3-5012-00246-68-3
3-5012-00647-48-3
3-5012-00246-70-5</v>
          </cell>
          <cell r="BY1059"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9" t="str">
            <v>พบทรัพย์</v>
          </cell>
          <cell r="CC1059" t="str">
            <v>วชิราภรณ์</v>
          </cell>
          <cell r="CD1059" t="str">
            <v>นางศิริพร ทาเรือน</v>
          </cell>
          <cell r="CL1059">
            <v>243902</v>
          </cell>
        </row>
        <row r="1060">
          <cell r="B1060">
            <v>2532</v>
          </cell>
          <cell r="C1060">
            <v>1056</v>
          </cell>
          <cell r="G1060">
            <v>800095120146</v>
          </cell>
          <cell r="H1060" t="str">
            <v>นาย</v>
          </cell>
          <cell r="I1060" t="str">
            <v>ขยัน</v>
          </cell>
          <cell r="J1060" t="str">
            <v>ธรรมไชย</v>
          </cell>
          <cell r="K1060" t="str">
            <v>3 5012 01051 79 7</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ผบE5492</v>
          </cell>
          <cell r="U1060">
            <v>2565</v>
          </cell>
          <cell r="V1060" t="str">
            <v>ผบE7605</v>
          </cell>
          <cell r="W1060">
            <v>2565</v>
          </cell>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1835</v>
          </cell>
          <cell r="BM1060">
            <v>0</v>
          </cell>
          <cell r="BN1060" t="str">
            <v/>
          </cell>
          <cell r="BO1060" t="str">
            <v/>
          </cell>
          <cell r="BP1060" t="str">
            <v/>
          </cell>
          <cell r="BQ1060" t="str">
            <v>-</v>
          </cell>
          <cell r="BR1060" t="str">
            <v>-</v>
          </cell>
          <cell r="BS1060" t="str">
            <v>-</v>
          </cell>
          <cell r="BT1060" t="str">
            <v>นายขยัน ธรรมไชย</v>
          </cell>
          <cell r="BU1060">
            <v>888165010390</v>
          </cell>
          <cell r="BV1060" t="str">
            <v>1.นายขยัน  ธรรมไชย
2.นางอรพรรณ  ประอุต
3.นายธงรบ  ประอุต
4.นางสาวสุณีย์  อุ่นอกแดง
5.นายนิมิตร อุ่นอกแดง</v>
          </cell>
          <cell r="BW1060" t="str">
            <v>จำเลยที่ 1
จำเลยที่ 2
คู่สมรสจำเลยที่ 2
จำเลยที่ 3
คู่สมรสจำเลยที่ 3</v>
          </cell>
          <cell r="BX1060" t="str">
            <v>3-5012-01051-79-1
3-5012-01051-39-8
3-5012-00141-93-8
3-5015-00134-64-3
3-5002-00737-7-6</v>
          </cell>
          <cell r="BY1060"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60" t="str">
            <v>พบทรัพย์</v>
          </cell>
          <cell r="CC1060" t="str">
            <v>ลลิตา</v>
          </cell>
          <cell r="CL1060">
            <v>243854</v>
          </cell>
        </row>
        <row r="1061">
          <cell r="B1061">
            <v>2533</v>
          </cell>
          <cell r="C1061">
            <v>1057</v>
          </cell>
          <cell r="G1061">
            <v>800046648195</v>
          </cell>
          <cell r="H1061" t="str">
            <v>นาย</v>
          </cell>
          <cell r="I1061" t="str">
            <v>นคร</v>
          </cell>
          <cell r="J1061" t="str">
            <v>สะสมจิตต์</v>
          </cell>
          <cell r="K1061" t="str">
            <v>3 5012 00608 45 3</v>
          </cell>
          <cell r="L1061" t="str">
            <v>สันป่าตอง</v>
          </cell>
          <cell r="M1061" t="str">
            <v>เชียงใหม่ 3</v>
          </cell>
          <cell r="N1061">
            <v>8</v>
          </cell>
          <cell r="O1061" t="str">
            <v>ธนาคารประชาชน</v>
          </cell>
          <cell r="P1061" t="str">
            <v>1.บุคคลค้ำประกัน</v>
          </cell>
          <cell r="S1061" t="str">
            <v>แขวงเชียงใหม่</v>
          </cell>
          <cell r="T1061" t="str">
            <v>ผบE5494</v>
          </cell>
          <cell r="U1061">
            <v>2565</v>
          </cell>
          <cell r="V1061" t="str">
            <v>ผบE7541</v>
          </cell>
          <cell r="W1061">
            <v>2565</v>
          </cell>
          <cell r="AA1061">
            <v>31</v>
          </cell>
          <cell r="AB1061">
            <v>10</v>
          </cell>
          <cell r="AC1061">
            <v>2565</v>
          </cell>
          <cell r="BB1061" t="str">
            <v>รายงานผลสืบทรัพย์ 23/7/2567</v>
          </cell>
          <cell r="BC1061">
            <v>1500</v>
          </cell>
          <cell r="BD1061">
            <v>24</v>
          </cell>
          <cell r="BE1061">
            <v>1</v>
          </cell>
          <cell r="BF1061">
            <v>2568</v>
          </cell>
          <cell r="BG1061">
            <v>0</v>
          </cell>
          <cell r="BH1061" t="str">
            <v>-</v>
          </cell>
          <cell r="BI1061" t="str">
            <v>-</v>
          </cell>
          <cell r="BJ1061" t="str">
            <v>-</v>
          </cell>
          <cell r="BK1061">
            <v>0</v>
          </cell>
          <cell r="BL1061">
            <v>1695</v>
          </cell>
          <cell r="BM1061">
            <v>0</v>
          </cell>
          <cell r="BN1061" t="str">
            <v/>
          </cell>
          <cell r="BO1061" t="str">
            <v/>
          </cell>
          <cell r="BP1061" t="str">
            <v/>
          </cell>
          <cell r="BQ1061" t="str">
            <v>-</v>
          </cell>
          <cell r="BR1061" t="str">
            <v>-</v>
          </cell>
          <cell r="BS1061" t="str">
            <v>-</v>
          </cell>
          <cell r="BT1061" t="str">
            <v>นายนคร สะสมจิตต์</v>
          </cell>
          <cell r="BU1061">
            <v>888165010397</v>
          </cell>
          <cell r="BV1061" t="str">
            <v xml:space="preserve"> </v>
          </cell>
          <cell r="BW1061" t="str">
            <v>จำเลยที่ 1
จำเลยที่ 2
คู่สมรสจำเลยที่ 2
จำเลยที่ 3
คู่สมรสจำเลยที่ 3</v>
          </cell>
          <cell r="BX1061" t="str">
            <v>3-5012-00608-45-3
1-5099-00106-30-3
1-5012-00071-57-7
3-5012-00611-85-3
3-5012-00611-13-6</v>
          </cell>
          <cell r="BY1061"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1" t="str">
            <v>พบทรัพย์</v>
          </cell>
          <cell r="CC1061" t="str">
            <v>ลลิตา</v>
          </cell>
          <cell r="CD1061" t="str">
            <v>นายนคร สะสมจิตต์</v>
          </cell>
          <cell r="CL1061">
            <v>243854</v>
          </cell>
        </row>
        <row r="1062">
          <cell r="B1062">
            <v>2534</v>
          </cell>
          <cell r="C1062">
            <v>1058</v>
          </cell>
          <cell r="G1062">
            <v>800030228533</v>
          </cell>
          <cell r="H1062" t="str">
            <v>นาง</v>
          </cell>
          <cell r="I1062" t="str">
            <v>ศิริขวัญ</v>
          </cell>
          <cell r="J1062" t="str">
            <v>ตาวงค์</v>
          </cell>
          <cell r="K1062" t="str">
            <v>3 5010 00262 72 3</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S1062" t="str">
            <v>จังหวัดฝาง</v>
          </cell>
          <cell r="T1062" t="str">
            <v>ผบE1409</v>
          </cell>
          <cell r="U1062">
            <v>2566</v>
          </cell>
          <cell r="V1062" t="str">
            <v>ผบE1556</v>
          </cell>
          <cell r="W1062">
            <v>2566</v>
          </cell>
          <cell r="X1062">
            <v>12</v>
          </cell>
          <cell r="Y1062">
            <v>12</v>
          </cell>
          <cell r="Z1062">
            <v>2566</v>
          </cell>
          <cell r="BB1062" t="str">
            <v>สืบแล้ว รายงานผลสืบ 5/7/2567</v>
          </cell>
          <cell r="BC1062">
            <v>1500</v>
          </cell>
          <cell r="BD1062">
            <v>7</v>
          </cell>
          <cell r="BE1062">
            <v>5</v>
          </cell>
          <cell r="BF1062">
            <v>2568</v>
          </cell>
          <cell r="BG1062">
            <v>0</v>
          </cell>
          <cell r="BH1062" t="str">
            <v>-</v>
          </cell>
          <cell r="BI1062" t="str">
            <v>-</v>
          </cell>
          <cell r="BJ1062" t="str">
            <v>-</v>
          </cell>
          <cell r="BK1062">
            <v>0</v>
          </cell>
          <cell r="BL1062">
            <v>1785</v>
          </cell>
          <cell r="BM1062">
            <v>0</v>
          </cell>
          <cell r="BN1062" t="str">
            <v/>
          </cell>
          <cell r="BO1062" t="str">
            <v/>
          </cell>
          <cell r="BP1062" t="str">
            <v/>
          </cell>
          <cell r="BQ1062" t="str">
            <v>-</v>
          </cell>
          <cell r="BR1062" t="str">
            <v>-</v>
          </cell>
          <cell r="BS1062" t="str">
            <v>-</v>
          </cell>
          <cell r="BT1062" t="str">
            <v>นางศิริขวัญ ตาวงค์</v>
          </cell>
          <cell r="BU1062">
            <v>883265010394</v>
          </cell>
          <cell r="BV1062"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2" t="str">
            <v>จำเลยที่ 1
คู่สมรสจำเลยที่ 1
จำเลยที่ 2
คู่สมรสจำเลยที่ 2
จำเลยที่ 3</v>
          </cell>
          <cell r="BX1062" t="str">
            <v>3-5010-00262-72-3
3-5009-00733-74-8
3-5010-00348-57-1
3-5010-00270-94-7
3-5010-00255-93-0</v>
          </cell>
          <cell r="BY1062"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2">
            <v>5</v>
          </cell>
          <cell r="CD1062" t="str">
            <v>นางศิริขวัญ ตาวงค์</v>
          </cell>
        </row>
        <row r="1063">
          <cell r="B1063">
            <v>2535</v>
          </cell>
          <cell r="C1063">
            <v>1059</v>
          </cell>
          <cell r="G1063">
            <v>800090838734</v>
          </cell>
          <cell r="H1063" t="str">
            <v>นางสาว</v>
          </cell>
          <cell r="I1063" t="str">
            <v>นิภา</v>
          </cell>
          <cell r="J1063" t="str">
            <v>บัวแผน</v>
          </cell>
          <cell r="K1063" t="str">
            <v>3 5099 00075 67 6</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ผบE6886</v>
          </cell>
          <cell r="U1063">
            <v>2566</v>
          </cell>
          <cell r="V1063" t="str">
            <v>ผบE8675</v>
          </cell>
          <cell r="W1063">
            <v>2566</v>
          </cell>
          <cell r="AA1063">
            <v>25</v>
          </cell>
          <cell r="AB1063">
            <v>9</v>
          </cell>
          <cell r="AC1063">
            <v>2566</v>
          </cell>
          <cell r="BB1063" t="str">
            <v>รายงานผลสืบทรัพย์ - ไม่พบทรัพย์ 19/8/2567</v>
          </cell>
          <cell r="BC1063">
            <v>900</v>
          </cell>
          <cell r="BD1063">
            <v>17</v>
          </cell>
          <cell r="BE1063">
            <v>2</v>
          </cell>
          <cell r="BF1063">
            <v>2568</v>
          </cell>
          <cell r="BG1063">
            <v>0</v>
          </cell>
          <cell r="BH1063" t="str">
            <v>-</v>
          </cell>
          <cell r="BI1063" t="str">
            <v>-</v>
          </cell>
          <cell r="BJ1063" t="str">
            <v>-</v>
          </cell>
          <cell r="BK1063">
            <v>0</v>
          </cell>
          <cell r="BL1063">
            <v>1025</v>
          </cell>
          <cell r="BM1063">
            <v>0</v>
          </cell>
          <cell r="BN1063" t="str">
            <v/>
          </cell>
          <cell r="BO1063" t="str">
            <v/>
          </cell>
          <cell r="BP1063" t="str">
            <v/>
          </cell>
          <cell r="BQ1063" t="str">
            <v>-</v>
          </cell>
          <cell r="BR1063" t="str">
            <v>-</v>
          </cell>
          <cell r="BS1063" t="str">
            <v>-</v>
          </cell>
          <cell r="BT1063" t="str">
            <v>นางสาวนิภา บัวแผน</v>
          </cell>
          <cell r="BU1063">
            <v>888166010121</v>
          </cell>
          <cell r="BV1063" t="str">
            <v>1. นางสาวนิภา บัวแผน
2. นางมาลี แซ่หยาง
3. นางสาววิลาวรรณ แสงศิริ</v>
          </cell>
          <cell r="BW1063" t="str">
            <v>จำเลยที่ 1
จำเลยที่ 2
จำเลยที่ 3</v>
          </cell>
          <cell r="BX1063" t="str">
            <v>3-5099-00075-67-6
3-5099-00075-69-2
3-5099-00075-75-7</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cell r="CL1063">
            <v>243854</v>
          </cell>
        </row>
        <row r="1064">
          <cell r="B1064">
            <v>2536</v>
          </cell>
          <cell r="C1064">
            <v>1060</v>
          </cell>
          <cell r="G1064">
            <v>800090837652</v>
          </cell>
          <cell r="H1064" t="str">
            <v>นางสาว</v>
          </cell>
          <cell r="I1064" t="str">
            <v>วิลาวรรณ</v>
          </cell>
          <cell r="J1064" t="str">
            <v>แสงศิริ</v>
          </cell>
          <cell r="K1064" t="str">
            <v>3 5099 00075 75 7</v>
          </cell>
          <cell r="L1064" t="str">
            <v>ดอยเต่า</v>
          </cell>
          <cell r="M1064" t="str">
            <v>เชียงใหม่ 3</v>
          </cell>
          <cell r="N1064">
            <v>8</v>
          </cell>
          <cell r="O1064" t="str">
            <v>ห้องแถว</v>
          </cell>
          <cell r="P1064" t="str">
            <v>1.บุคคลค้ำประกัน</v>
          </cell>
          <cell r="S1064" t="str">
            <v>แขวงเชียงใหม่</v>
          </cell>
          <cell r="T1064" t="str">
            <v>ผบE6884</v>
          </cell>
          <cell r="U1064">
            <v>2566</v>
          </cell>
          <cell r="V1064" t="str">
            <v>ผบE8674</v>
          </cell>
          <cell r="W1064">
            <v>2566</v>
          </cell>
          <cell r="AA1064">
            <v>25</v>
          </cell>
          <cell r="AB1064">
            <v>9</v>
          </cell>
          <cell r="AC1064">
            <v>2566</v>
          </cell>
          <cell r="BB1064" t="str">
            <v>รายงานผลสืบทรัพย์ - ไม่พบทรัพย์ 19/8/2567</v>
          </cell>
          <cell r="BC1064" t="str">
            <v/>
          </cell>
          <cell r="BD1064" t="str">
            <v/>
          </cell>
          <cell r="BE1064" t="str">
            <v/>
          </cell>
          <cell r="BF1064" t="str">
            <v/>
          </cell>
          <cell r="BG1064" t="str">
            <v/>
          </cell>
          <cell r="BH1064" t="str">
            <v/>
          </cell>
          <cell r="BI1064" t="str">
            <v/>
          </cell>
          <cell r="BJ1064" t="str">
            <v/>
          </cell>
          <cell r="BK1064" t="str">
            <v/>
          </cell>
          <cell r="BL1064" t="str">
            <v/>
          </cell>
          <cell r="BM1064" t="str">
            <v/>
          </cell>
          <cell r="BN1064" t="str">
            <v/>
          </cell>
          <cell r="BO1064" t="str">
            <v/>
          </cell>
          <cell r="BP1064" t="str">
            <v/>
          </cell>
          <cell r="BQ1064" t="str">
            <v/>
          </cell>
          <cell r="BR1064" t="str">
            <v/>
          </cell>
          <cell r="BS1064" t="str">
            <v/>
          </cell>
          <cell r="BT1064" t="str">
            <v>นางสาววิลาวรรณ แสงศิริ</v>
          </cell>
          <cell r="BU1064">
            <v>888166010122</v>
          </cell>
          <cell r="BV1064" t="str">
            <v>1. นางสาววิลาวรรณ แสงศิริ
2. นางมาลี แซ่หยาง
3. นางสาวนิภา บัวแผน</v>
          </cell>
          <cell r="BW1064" t="str">
            <v>จำเลยที่ 1
จำเลยที่ 2
จำเลยที่ 3</v>
          </cell>
          <cell r="BX1064" t="str">
            <v>3-5099-00075-75-7
3-5099-00075-69-2
3-5099-00075-67-6</v>
          </cell>
          <cell r="BY1064"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4" t="str">
            <v>ไม่พบทรัพย์</v>
          </cell>
          <cell r="CB1064">
            <v>3</v>
          </cell>
          <cell r="CC1064" t="str">
            <v>ธิติพร</v>
          </cell>
        </row>
        <row r="1065">
          <cell r="B1065">
            <v>2537</v>
          </cell>
          <cell r="C1065">
            <v>1061</v>
          </cell>
          <cell r="G1065">
            <v>800054861417</v>
          </cell>
          <cell r="H1065" t="str">
            <v>นาง</v>
          </cell>
          <cell r="I1065" t="str">
            <v>ศรีออน</v>
          </cell>
          <cell r="J1065" t="str">
            <v>ต๊ะทา</v>
          </cell>
          <cell r="K1065" t="str">
            <v>3 5003 00230 06 1</v>
          </cell>
          <cell r="L1065" t="str">
            <v>แม่แจ่ม</v>
          </cell>
          <cell r="M1065" t="str">
            <v>เชียงใหม่ 3</v>
          </cell>
          <cell r="N1065">
            <v>8</v>
          </cell>
          <cell r="O1065" t="str">
            <v>สินเชื่อพัฒนาองค์กรชุมชน</v>
          </cell>
          <cell r="P1065" t="str">
            <v>1.บุคคลค้ำประกัน</v>
          </cell>
          <cell r="S1065" t="str">
            <v>จังหวัดฮอด</v>
          </cell>
          <cell r="T1065" t="str">
            <v>ผบE716</v>
          </cell>
          <cell r="U1065">
            <v>2566</v>
          </cell>
          <cell r="V1065" t="str">
            <v>ผบE913</v>
          </cell>
          <cell r="W1065">
            <v>2566</v>
          </cell>
          <cell r="AA1065">
            <v>26</v>
          </cell>
          <cell r="AB1065">
            <v>7</v>
          </cell>
          <cell r="AC1065">
            <v>2566</v>
          </cell>
          <cell r="BB1065" t="str">
            <v>สืบทรัพย์ (คำสั่ง 6/2/2567) // รายงานวันที่ 26/7/2567</v>
          </cell>
          <cell r="BC1065">
            <v>1800</v>
          </cell>
          <cell r="BD1065">
            <v>26</v>
          </cell>
          <cell r="BE1065">
            <v>3</v>
          </cell>
          <cell r="BF1065">
            <v>2568</v>
          </cell>
          <cell r="BG1065">
            <v>0</v>
          </cell>
          <cell r="BH1065" t="str">
            <v>-</v>
          </cell>
          <cell r="BI1065" t="str">
            <v>-</v>
          </cell>
          <cell r="BJ1065" t="str">
            <v>-</v>
          </cell>
          <cell r="BK1065">
            <v>0</v>
          </cell>
          <cell r="BL1065">
            <v>1520</v>
          </cell>
          <cell r="BM1065">
            <v>0</v>
          </cell>
          <cell r="BN1065" t="str">
            <v/>
          </cell>
          <cell r="BO1065" t="str">
            <v/>
          </cell>
          <cell r="BP1065" t="str">
            <v/>
          </cell>
          <cell r="BQ1065" t="str">
            <v>-</v>
          </cell>
          <cell r="BR1065" t="str">
            <v>-</v>
          </cell>
          <cell r="BS1065" t="str">
            <v>-</v>
          </cell>
          <cell r="BT1065" t="str">
            <v>นางศรีออน ต๊ะทา</v>
          </cell>
          <cell r="BU1065">
            <v>888166010132</v>
          </cell>
          <cell r="BV1065"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5" t="str">
            <v>จำเลยที่ 1
คู่สมรสจำเลยที่ 1
จำเลยที่ 2 
คู่สมรสจำเลยที่ 2
จำเลยที่ 3
คู่สมรสจำเลยที่ 3</v>
          </cell>
          <cell r="BX1065" t="str">
            <v>3-5003-00230-06-1
3-5003-00168-91-8
1-5804-00140-11-3
1-5016-00074-39-5
3-5003-00228-66-0
1-5003-01106-81-7</v>
          </cell>
          <cell r="BY10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5" t="str">
            <v>ไม่พบ</v>
          </cell>
          <cell r="CD1065" t="str">
            <v>นางศรีออน ต๊ะทา</v>
          </cell>
        </row>
        <row r="1066">
          <cell r="B1066">
            <v>2538</v>
          </cell>
          <cell r="C1066">
            <v>1062</v>
          </cell>
          <cell r="G1066">
            <v>800124744700</v>
          </cell>
          <cell r="H1066" t="str">
            <v>นางสาว</v>
          </cell>
          <cell r="I1066" t="str">
            <v>แก้วกานดา</v>
          </cell>
          <cell r="J1066" t="str">
            <v>พงษ์ศรี</v>
          </cell>
          <cell r="K1066" t="str">
            <v>3 5014 00700 68 0</v>
          </cell>
          <cell r="L1066" t="str">
            <v>สันทราย</v>
          </cell>
          <cell r="M1066" t="str">
            <v>เชียงใหม่ 2</v>
          </cell>
          <cell r="N1066">
            <v>8</v>
          </cell>
          <cell r="O1066" t="str">
            <v>สินเชื่อเสริมพลังฐานราก</v>
          </cell>
          <cell r="P1066" t="str">
            <v>1.บุคคลค้ำประกัน</v>
          </cell>
          <cell r="S1066" t="str">
            <v>แขวงเชียงใหม่</v>
          </cell>
          <cell r="T1066" t="str">
            <v>ผบE41</v>
          </cell>
          <cell r="U1066">
            <v>2566</v>
          </cell>
          <cell r="V1066" t="str">
            <v>ผบE1712</v>
          </cell>
          <cell r="W1066">
            <v>2566</v>
          </cell>
          <cell r="X1066">
            <v>7</v>
          </cell>
          <cell r="Y1066">
            <v>3</v>
          </cell>
          <cell r="Z1066">
            <v>2566</v>
          </cell>
          <cell r="BB1066" t="str">
            <v>สืบทรัพย์แล้ว รายงานผล25/6/2567</v>
          </cell>
          <cell r="BC1066">
            <v>300</v>
          </cell>
          <cell r="BD1066">
            <v>30</v>
          </cell>
          <cell r="BE1066">
            <v>5</v>
          </cell>
          <cell r="BF1066">
            <v>2568</v>
          </cell>
          <cell r="BG1066">
            <v>0</v>
          </cell>
          <cell r="BH1066" t="str">
            <v>-</v>
          </cell>
          <cell r="BI1066" t="str">
            <v>-</v>
          </cell>
          <cell r="BJ1066" t="str">
            <v>-</v>
          </cell>
          <cell r="BK1066">
            <v>0</v>
          </cell>
          <cell r="BL1066">
            <v>260</v>
          </cell>
          <cell r="BM1066">
            <v>0</v>
          </cell>
          <cell r="BN1066" t="str">
            <v/>
          </cell>
          <cell r="BO1066" t="str">
            <v/>
          </cell>
          <cell r="BP1066" t="str">
            <v/>
          </cell>
          <cell r="BQ1066" t="str">
            <v>-</v>
          </cell>
          <cell r="BR1066" t="str">
            <v>-</v>
          </cell>
          <cell r="BS1066" t="str">
            <v>-</v>
          </cell>
          <cell r="BT1066" t="str">
            <v>นางสาวแก้วกานดา พงษ์ศรี</v>
          </cell>
          <cell r="BU1066">
            <v>883265010849</v>
          </cell>
          <cell r="BV1066" t="str">
            <v>1.นางสาวเมทิกา  พงษ์ศรี</v>
          </cell>
          <cell r="BW1066" t="str">
            <v>จำเลยที่ 1</v>
          </cell>
          <cell r="BX1066" t="str">
            <v>3-5014-00700-68-0</v>
          </cell>
          <cell r="BY1066" t="str">
            <v xml:space="preserve">-ไม่พบว่ามีกรรมสิทธิ์ในที่ดิน อ.สันทราย จ.เชียงใหม่
</v>
          </cell>
          <cell r="CB1066">
            <v>1</v>
          </cell>
          <cell r="CD1066" t="str">
            <v>นางสาวแก้วกานดา พงษ์ศรี</v>
          </cell>
        </row>
        <row r="1067">
          <cell r="B1067">
            <v>2539</v>
          </cell>
          <cell r="C1067">
            <v>1063</v>
          </cell>
          <cell r="G1067" t="str">
            <v>800087210210 ,  800083060270</v>
          </cell>
          <cell r="H1067" t="str">
            <v>นาง</v>
          </cell>
          <cell r="I1067" t="str">
            <v>สิริลักษณ์</v>
          </cell>
          <cell r="J1067" t="str">
            <v>รพีวิมลศุภกร</v>
          </cell>
          <cell r="K1067" t="str">
            <v>1 5099 00020 34 4</v>
          </cell>
          <cell r="L1067" t="str">
            <v>มีโชคพลาซ่า</v>
          </cell>
          <cell r="M1067" t="str">
            <v>เชียงใหม่ 2</v>
          </cell>
          <cell r="N1067">
            <v>8</v>
          </cell>
          <cell r="O1067" t="str">
            <v>สินเชื่อแก้ไขปัญหาหนี้นอกระบบ,สินเชื่อเคหะ</v>
          </cell>
          <cell r="P1067" t="str">
            <v>1.บุคคลค้ำประกัน</v>
          </cell>
          <cell r="S1067" t="str">
            <v>แขวงเชียงใหม่</v>
          </cell>
          <cell r="T1067" t="str">
            <v>ผบE7155</v>
          </cell>
          <cell r="U1067">
            <v>2565</v>
          </cell>
          <cell r="V1067" t="str">
            <v>ผบE1682</v>
          </cell>
          <cell r="W1067">
            <v>2566</v>
          </cell>
          <cell r="X1067">
            <v>7</v>
          </cell>
          <cell r="Y1067">
            <v>3</v>
          </cell>
          <cell r="Z1067">
            <v>2566</v>
          </cell>
          <cell r="BB1067" t="str">
            <v>สืบครั้งที่ 2 รายงานผลสืบ 5/7/2567</v>
          </cell>
          <cell r="BC1067">
            <v>900</v>
          </cell>
          <cell r="BD1067">
            <v>30</v>
          </cell>
          <cell r="BE1067">
            <v>5</v>
          </cell>
          <cell r="BF1067">
            <v>2568</v>
          </cell>
          <cell r="BG1067">
            <v>0</v>
          </cell>
          <cell r="BH1067" t="str">
            <v>-</v>
          </cell>
          <cell r="BI1067" t="str">
            <v>-</v>
          </cell>
          <cell r="BJ1067" t="str">
            <v>-</v>
          </cell>
          <cell r="BK1067">
            <v>0</v>
          </cell>
          <cell r="BL1067">
            <v>1400</v>
          </cell>
          <cell r="BM1067">
            <v>0</v>
          </cell>
          <cell r="BN1067" t="str">
            <v/>
          </cell>
          <cell r="BO1067" t="str">
            <v/>
          </cell>
          <cell r="BP1067" t="str">
            <v/>
          </cell>
          <cell r="BQ1067" t="str">
            <v>-</v>
          </cell>
          <cell r="BR1067" t="str">
            <v>-</v>
          </cell>
          <cell r="BS1067" t="str">
            <v>-</v>
          </cell>
          <cell r="BT1067" t="str">
            <v>นางสิริลักษณ์ รพีวิมลศุภกร</v>
          </cell>
          <cell r="BU1067" t="str">
            <v>883265010312, 883266040003</v>
          </cell>
          <cell r="BV1067" t="str">
            <v>1.นางสิริลักษณ์  รพีวิมลศุภกร  
2.นายชาญพิศุทธิ์  รพีวิมลศุภกร
3.นายเกรียงไกร  มณีรักษ์</v>
          </cell>
          <cell r="BW1067" t="str">
            <v>จำเลยที่ 1
คู่สมรสจำเลยที่ 1
จำเลยที่ 2</v>
          </cell>
          <cell r="BX1067" t="str">
            <v xml:space="preserve">1-5099-00020-34-4
5-1002-99059-73-1
3-5006-00218-28-7
</v>
          </cell>
          <cell r="BY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7">
            <v>3</v>
          </cell>
          <cell r="CD1067" t="str">
            <v>1.นางสิริลักษณ์  รพีวิมลศุภกร  
2.นายชาญพิศุทธิ์  รพีวิมลศุภกร
3.นายเกรียงไกร  มณีรักษ์</v>
          </cell>
          <cell r="CE1067" t="str">
            <v>จำเลยที่ 1
คู่สมรสจำเลยที่ 1
จำเลยที่ 2</v>
          </cell>
          <cell r="CF1067" t="str">
            <v xml:space="preserve">1-5099-00020-34-4
5-1002-99059-73-1
3-5006-00218-28-7
</v>
          </cell>
          <cell r="CG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7">
            <v>3</v>
          </cell>
        </row>
        <row r="1068">
          <cell r="B1068">
            <v>2540</v>
          </cell>
          <cell r="C1068">
            <v>1064</v>
          </cell>
          <cell r="G1068">
            <v>800085945064</v>
          </cell>
          <cell r="H1068" t="str">
            <v>นางสาว</v>
          </cell>
          <cell r="I1068" t="str">
            <v>ศรีพรรณ</v>
          </cell>
          <cell r="J1068" t="str">
            <v>สุวรรณ</v>
          </cell>
          <cell r="K1068" t="str">
            <v>3 5014 00723 48 5</v>
          </cell>
          <cell r="L1068" t="str">
            <v>สันทราย</v>
          </cell>
          <cell r="M1068" t="str">
            <v>เชียงใหม่ 2</v>
          </cell>
          <cell r="N1068">
            <v>8</v>
          </cell>
          <cell r="O1068" t="str">
            <v>สินเชื่อแก้ไขปัญหาหนี้นอกระบบ</v>
          </cell>
          <cell r="P1068" t="str">
            <v>1.บุคคลค้ำประกัน</v>
          </cell>
          <cell r="S1068" t="str">
            <v>แขวงเชียงใหม่</v>
          </cell>
          <cell r="T1068" t="str">
            <v>ผบE1468</v>
          </cell>
          <cell r="U1068">
            <v>2566</v>
          </cell>
          <cell r="V1068" t="str">
            <v>ผบE3503</v>
          </cell>
          <cell r="W1068">
            <v>2566</v>
          </cell>
          <cell r="X1068">
            <v>22</v>
          </cell>
          <cell r="Y1068">
            <v>5</v>
          </cell>
          <cell r="Z1068">
            <v>2566</v>
          </cell>
          <cell r="BB1068" t="str">
            <v>สืบแล้ว รายงานผล 25/6/2567</v>
          </cell>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นางสาวศรีพรรณ สุวรรณ</v>
          </cell>
          <cell r="BU1068">
            <v>883265010848</v>
          </cell>
          <cell r="BV1068" t="str">
            <v xml:space="preserve">1.นางสาวศรีพรรณ์  สุวรรณ 
2.นางคนึงนิตร  สุวรรณ
3.นางสาวสหัสธยา  ปินตา 
4.นายเทพฤทธิ์  ปินตา </v>
          </cell>
          <cell r="BW1068" t="str">
            <v>จำเลยที่ 1
จำเลยที่ 2
จำเลยที่ 3
คู่สมรสจำเลยที่ 3</v>
          </cell>
          <cell r="BX1068" t="str">
            <v>3-5014-00723-48-5
3-5014-00659-00-1
1-5705-00112-40-5
3-5014-00659-01-9</v>
          </cell>
          <cell r="BY106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8">
            <v>4</v>
          </cell>
          <cell r="CD1068" t="str">
            <v>นางสาวศรีพรรณ สุวรรณ</v>
          </cell>
        </row>
        <row r="1069">
          <cell r="B1069">
            <v>2541</v>
          </cell>
          <cell r="C1069">
            <v>1065</v>
          </cell>
          <cell r="G1069">
            <v>800048168333</v>
          </cell>
          <cell r="H1069" t="str">
            <v>นางสาว</v>
          </cell>
          <cell r="I1069" t="str">
            <v>พิทยาภรณ์</v>
          </cell>
          <cell r="J1069" t="str">
            <v>อินทะบุญ</v>
          </cell>
          <cell r="K1069" t="str">
            <v>3 5006 00070 12 3</v>
          </cell>
          <cell r="L1069" t="str">
            <v>แม่แตง</v>
          </cell>
          <cell r="M1069" t="str">
            <v>เชียงใหม่ 2</v>
          </cell>
          <cell r="N1069">
            <v>8</v>
          </cell>
          <cell r="O1069" t="str">
            <v>ธนาคารประชาชน</v>
          </cell>
          <cell r="P1069" t="str">
            <v>1.บุคคลค้ำประกัน</v>
          </cell>
          <cell r="S1069" t="str">
            <v>แขวงเชียงดาว</v>
          </cell>
          <cell r="T1069" t="str">
            <v>ผบE336</v>
          </cell>
          <cell r="U1069">
            <v>2563</v>
          </cell>
          <cell r="V1069" t="str">
            <v>ผบE320</v>
          </cell>
          <cell r="W1069">
            <v>2563</v>
          </cell>
          <cell r="AA1069">
            <v>10</v>
          </cell>
          <cell r="AB1069">
            <v>11</v>
          </cell>
          <cell r="AC1069">
            <v>2563</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นางสาวพิทยาภรณ์ อินทะบุญ</v>
          </cell>
          <cell r="BU1069">
            <v>0</v>
          </cell>
          <cell r="BV1069" t="str">
            <v xml:space="preserve">1.นางสาวพิทยาภรณ์  อินทะบุญ
2.นายยุทธนา  คำมามูล 
3.นางเกศวรรญ์  โสรี 
4.นายไกรศักดิ์  โสรี 
4.นางสาวนวรัตน์  ชมชื่น </v>
          </cell>
          <cell r="BW1069" t="str">
            <v xml:space="preserve">จำเลยที่ 1
คู่สมรสจำเลยที่ 1
จำเลยที่ 2
คู่สมรสจำเลยที่ 2
จำเลยที่ 3
</v>
          </cell>
          <cell r="BX1069" t="str">
            <v>3-5006-00070-12-3
3-5013-00289-52-0
3-5006-00070-16-6
3-5006-00070-61-1
1-5099-00274-56-7</v>
          </cell>
          <cell r="BY1069"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9">
            <v>5</v>
          </cell>
          <cell r="CD1069" t="str">
            <v>นางสาวพิทยาภรณ์ อินทะบุญ</v>
          </cell>
        </row>
        <row r="1070">
          <cell r="B1070">
            <v>2542</v>
          </cell>
          <cell r="C1070">
            <v>1066</v>
          </cell>
          <cell r="G1070">
            <v>800007474581</v>
          </cell>
          <cell r="H1070" t="str">
            <v>นางสาว</v>
          </cell>
          <cell r="I1070" t="str">
            <v>นิตยา</v>
          </cell>
          <cell r="J1070" t="str">
            <v>คำอินต๊ะมูล</v>
          </cell>
          <cell r="K1070" t="str">
            <v>1 5099 00061 10 5</v>
          </cell>
          <cell r="L1070" t="str">
            <v>มหาวิทยาลัยเชียงใหม่</v>
          </cell>
          <cell r="M1070" t="str">
            <v>เชียงใหม่ 2</v>
          </cell>
          <cell r="N1070">
            <v>8</v>
          </cell>
          <cell r="O1070" t="str">
            <v>สินเชื่อโครงการสวัสดิการเงินกู้แก่สมาชิก ช.พ.ค.</v>
          </cell>
          <cell r="P1070" t="str">
            <v>1.บุคคลค้ำประกัน</v>
          </cell>
          <cell r="S1070" t="str">
            <v>จังหวัดเชียงใหม่</v>
          </cell>
          <cell r="T1070" t="str">
            <v>ผบE328</v>
          </cell>
          <cell r="U1070">
            <v>2566</v>
          </cell>
          <cell r="V1070" t="str">
            <v>ผบE720</v>
          </cell>
          <cell r="W1070">
            <v>2566</v>
          </cell>
          <cell r="AA1070">
            <v>15</v>
          </cell>
          <cell r="AB1070">
            <v>5</v>
          </cell>
          <cell r="AC1070">
            <v>2566</v>
          </cell>
          <cell r="BB1070" t="str">
            <v>สืบแล้ว รายงานผล 5/7/2567//รายงานผลสืบทรัพย์ 11/9/2567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นางสาวนิตยา คำอินต๊ะมูล</v>
          </cell>
          <cell r="BU1070">
            <v>883265010841</v>
          </cell>
          <cell r="BV1070" t="str">
            <v>1.นางสาวนิตยา  คำอินต๊ะมูล
2.นายไพรวัลย์  ไฮคำ
3.นางสาวศรีสุรางค์  เป็งสุวรรณ</v>
          </cell>
          <cell r="BW1070" t="str">
            <v>จำเลยที่ 1
จำเลยที่ 2
คู่สมรสจำเลยที่ 2</v>
          </cell>
          <cell r="BX1070" t="str">
            <v>1-5099-00061-10-5
3-5012-00489-30-6
3-5012-01002-82-6</v>
          </cell>
          <cell r="BY1070"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CB1070">
            <v>3</v>
          </cell>
          <cell r="CC1070" t="str">
            <v>ปฏิยุทธ์</v>
          </cell>
          <cell r="CD1070" t="str">
            <v>นางสาวนิตยา คำอินต๊ะมูล</v>
          </cell>
        </row>
        <row r="1071">
          <cell r="B1071">
            <v>2543</v>
          </cell>
          <cell r="C1071">
            <v>1067</v>
          </cell>
          <cell r="G1071">
            <v>800016818349</v>
          </cell>
          <cell r="H1071" t="str">
            <v>นาง</v>
          </cell>
          <cell r="I1071" t="str">
            <v>อภิญญา</v>
          </cell>
          <cell r="J1071" t="str">
            <v>วิถี</v>
          </cell>
          <cell r="K1071" t="str">
            <v>3 5014 00597 80 3</v>
          </cell>
          <cell r="L1071" t="str">
            <v>มีโชคพลาซ่า</v>
          </cell>
          <cell r="M1071" t="str">
            <v>เชียงใหม่ 2</v>
          </cell>
          <cell r="N1071">
            <v>8</v>
          </cell>
          <cell r="O1071" t="str">
            <v>สินเชื่อเพื่อพัฒนากลุ่มอาชีพ , ลูกหนี้ค่าเบี้ยประกันภัยจ่ายแทน</v>
          </cell>
          <cell r="P1071" t="str">
            <v>1.บุคคลค้ำประกัน</v>
          </cell>
          <cell r="S1071" t="str">
            <v>จังหวัดเชียงใหม่</v>
          </cell>
          <cell r="T1071" t="str">
            <v>ผบE1806</v>
          </cell>
          <cell r="U1071">
            <v>2565</v>
          </cell>
          <cell r="V1071" t="str">
            <v>ผบE152</v>
          </cell>
          <cell r="W1071">
            <v>2566</v>
          </cell>
          <cell r="AA1071">
            <v>31</v>
          </cell>
          <cell r="AB1071">
            <v>12</v>
          </cell>
          <cell r="AC1071">
            <v>2566</v>
          </cell>
          <cell r="BB1071" t="str">
            <v>สืบแล้ว รายงานผลสืบ 5/7/2567</v>
          </cell>
          <cell r="BC1071" t="str">
            <v/>
          </cell>
          <cell r="BD1071" t="str">
            <v/>
          </cell>
          <cell r="BE1071" t="str">
            <v/>
          </cell>
          <cell r="BF1071" t="str">
            <v/>
          </cell>
          <cell r="BG1071" t="str">
            <v/>
          </cell>
          <cell r="BH1071" t="str">
            <v/>
          </cell>
          <cell r="BI1071" t="str">
            <v/>
          </cell>
          <cell r="BJ1071" t="str">
            <v/>
          </cell>
          <cell r="BK1071" t="str">
            <v/>
          </cell>
          <cell r="BL1071" t="str">
            <v/>
          </cell>
          <cell r="BM1071" t="str">
            <v/>
          </cell>
          <cell r="BN1071" t="str">
            <v/>
          </cell>
          <cell r="BO1071" t="str">
            <v/>
          </cell>
          <cell r="BP1071" t="str">
            <v/>
          </cell>
          <cell r="BQ1071" t="str">
            <v/>
          </cell>
          <cell r="BR1071" t="str">
            <v/>
          </cell>
          <cell r="BS1071" t="str">
            <v/>
          </cell>
          <cell r="BT1071" t="str">
            <v>นางอภิญญา วิถี</v>
          </cell>
          <cell r="BU1071">
            <v>883265010699</v>
          </cell>
          <cell r="BV1071" t="str">
            <v>1.นางอภิญญา  วิถี 
2.นางจีราภา  ดวงพลอย
3.นางประณีต  ชุมภู</v>
          </cell>
          <cell r="BW1071" t="str">
            <v>จำเลยที่ 1
จำเลยที่ 2
จำเลยที่ 3</v>
          </cell>
          <cell r="BX1071" t="str">
            <v xml:space="preserve">3-5014-00597-80-3
3-5001-00287-71-9
3-5002-00853-23-6
</v>
          </cell>
          <cell r="BY1071"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1">
            <v>3</v>
          </cell>
          <cell r="CD1071" t="str">
            <v>นางอภิญญา วิถี</v>
          </cell>
        </row>
        <row r="1072">
          <cell r="B1072">
            <v>2544</v>
          </cell>
          <cell r="C1072">
            <v>1068</v>
          </cell>
          <cell r="G1072">
            <v>800074572929</v>
          </cell>
          <cell r="H1072" t="str">
            <v>นาง</v>
          </cell>
          <cell r="I1072" t="str">
            <v>มะลิวัลย์</v>
          </cell>
          <cell r="J1072" t="str">
            <v>สุวรรณโน</v>
          </cell>
          <cell r="K1072" t="str">
            <v>3 5208 00534 62 0</v>
          </cell>
          <cell r="L1072" t="str">
            <v>เชียงใหม่</v>
          </cell>
          <cell r="M1072" t="str">
            <v>เชียงใหม่ 1</v>
          </cell>
          <cell r="N1072">
            <v>8</v>
          </cell>
          <cell r="O1072" t="str">
            <v>สินเชื่อกู้ยืมเพื่อการบริโภค</v>
          </cell>
          <cell r="P1072" t="str">
            <v>4.ไม่มีหลักประกัน</v>
          </cell>
          <cell r="S1072" t="str">
            <v>แขวงลำปาง</v>
          </cell>
          <cell r="T1072" t="str">
            <v>ผบE3911</v>
          </cell>
          <cell r="U1072">
            <v>2565</v>
          </cell>
          <cell r="V1072" t="str">
            <v>ผบE4248</v>
          </cell>
          <cell r="W1072">
            <v>2565</v>
          </cell>
          <cell r="X1072">
            <v>28</v>
          </cell>
          <cell r="Y1072">
            <v>11</v>
          </cell>
          <cell r="Z1072">
            <v>2565</v>
          </cell>
          <cell r="BB1072" t="str">
            <v>สืบทรัพย์ 22/1/67 //ลงผล25/3/67//</v>
          </cell>
          <cell r="BC1072">
            <v>600</v>
          </cell>
          <cell r="BD1072">
            <v>23</v>
          </cell>
          <cell r="BE1072">
            <v>7</v>
          </cell>
          <cell r="BF1072">
            <v>2567</v>
          </cell>
          <cell r="BG1072">
            <v>0</v>
          </cell>
          <cell r="BH1072" t="str">
            <v>-</v>
          </cell>
          <cell r="BI1072" t="str">
            <v>-</v>
          </cell>
          <cell r="BJ1072" t="str">
            <v>-</v>
          </cell>
          <cell r="BK1072">
            <v>0</v>
          </cell>
          <cell r="BL1072">
            <v>970</v>
          </cell>
          <cell r="BM1072">
            <v>0</v>
          </cell>
          <cell r="BN1072">
            <v>24</v>
          </cell>
          <cell r="BO1072">
            <v>10</v>
          </cell>
          <cell r="BP1072">
            <v>2567</v>
          </cell>
          <cell r="BQ1072" t="str">
            <v>-</v>
          </cell>
          <cell r="BR1072" t="str">
            <v>-</v>
          </cell>
          <cell r="BS1072" t="str">
            <v>-</v>
          </cell>
          <cell r="BT1072" t="str">
            <v>นางมะลิวัลย์ สุวรรณโน</v>
          </cell>
          <cell r="BU1072">
            <v>883164010388</v>
          </cell>
          <cell r="BV1072" t="str">
            <v>1.นางมะลิวัลย์  สุวรรณโน
2.นายสว่าง  สุวรรณโน</v>
          </cell>
          <cell r="BW1072" t="str">
            <v>จำเลยที่ 1
คู่สมรสจำเลยที่ 1</v>
          </cell>
          <cell r="BX1072" t="str">
            <v>3-5208-00534-62-0
3-5805-00041-37-7</v>
          </cell>
          <cell r="BY1072"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2" t="str">
            <v>ไม่พบ</v>
          </cell>
        </row>
        <row r="1073">
          <cell r="B1073">
            <v>2545</v>
          </cell>
          <cell r="C1073">
            <v>1069</v>
          </cell>
          <cell r="G1073">
            <v>800068596926</v>
          </cell>
          <cell r="H1073" t="str">
            <v>นางสาว</v>
          </cell>
          <cell r="I1073" t="str">
            <v>ปราณี</v>
          </cell>
          <cell r="J1073" t="str">
            <v>แซ่อึ้ง</v>
          </cell>
          <cell r="K1073" t="str">
            <v>2-6005-00018-79-6</v>
          </cell>
          <cell r="L1073" t="str">
            <v>เชียงใหม่</v>
          </cell>
          <cell r="M1073" t="str">
            <v>เชียงใหม่ 1</v>
          </cell>
          <cell r="N1073">
            <v>8</v>
          </cell>
          <cell r="O1073" t="str">
            <v>สินเชื่อกู้ยืมเพื่อการบริโภค</v>
          </cell>
          <cell r="P1073" t="str">
            <v>1.บุคคลค้ำประกัน</v>
          </cell>
          <cell r="Q1073">
            <v>44754.23</v>
          </cell>
          <cell r="S1073" t="str">
            <v>แขวงเชียงใหม่</v>
          </cell>
          <cell r="T1073" t="str">
            <v>ผบE2734</v>
          </cell>
          <cell r="U1073">
            <v>2566</v>
          </cell>
          <cell r="V1073" t="str">
            <v>ผบE5669</v>
          </cell>
          <cell r="W1073">
            <v>2566</v>
          </cell>
          <cell r="X1073">
            <v>10</v>
          </cell>
          <cell r="Y1073">
            <v>7</v>
          </cell>
          <cell r="Z1073">
            <v>2566</v>
          </cell>
          <cell r="BB1073" t="str">
            <v>สืบทรัพย์ 22/1/67 //ลงผล29/3/67//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นางสาวปราณี แซ่อึ้ง</v>
          </cell>
          <cell r="BU1073">
            <v>883165010895</v>
          </cell>
          <cell r="BV1073" t="str">
            <v>1.นางสาวปราณี แซ่อึ้ง 
2.นายจบ พัมธน่วม
3.นายกิติพัทธ์ ภู่โทสนธิ์
4.นางสาวชญาน์นันทท์ เกียรปรีชาพล</v>
          </cell>
          <cell r="BW1073" t="str">
            <v>จำเลยที่ 1
คู่สมรสจำเลยที่ 1
จำเลยที่ 2
จำเลยที่ 3</v>
          </cell>
          <cell r="BX1073" t="str">
            <v>2-6005-00018-79-1
3-6005-00395-91-7
3-6001-00810-59-3
3-6005-00060-34-6</v>
          </cell>
          <cell r="BY1073"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3" t="str">
            <v>พบ</v>
          </cell>
          <cell r="CB1073">
            <v>4</v>
          </cell>
          <cell r="CD1073" t="str">
            <v>นางสาวปราณี แซ่อึ้ง</v>
          </cell>
        </row>
        <row r="1074">
          <cell r="B1074">
            <v>2546</v>
          </cell>
          <cell r="C1074">
            <v>1070</v>
          </cell>
          <cell r="G1074" t="str">
            <v>800081967104 , 800104073112</v>
          </cell>
          <cell r="H1074" t="str">
            <v>นาย</v>
          </cell>
          <cell r="I1074" t="str">
            <v>สมชาย</v>
          </cell>
          <cell r="J1074" t="str">
            <v>กันนะ</v>
          </cell>
          <cell r="K1074" t="str">
            <v>8-5020-73012-08-7</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v>90211.25</v>
          </cell>
          <cell r="R1074">
            <v>27227.94</v>
          </cell>
          <cell r="S1074" t="str">
            <v>แขวงเชียงใหม่</v>
          </cell>
          <cell r="T1074" t="str">
            <v>ผบE313</v>
          </cell>
          <cell r="U1074">
            <v>2566</v>
          </cell>
          <cell r="V1074" t="str">
            <v>ผบE2104</v>
          </cell>
          <cell r="W1074">
            <v>2566</v>
          </cell>
          <cell r="X1074">
            <v>18</v>
          </cell>
          <cell r="Y1074">
            <v>4</v>
          </cell>
          <cell r="Z1074">
            <v>2566</v>
          </cell>
          <cell r="BB1074" t="str">
            <v>สืบทรัพย์ 5/05/67//ลงผล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นายสมชาย กันนะ</v>
          </cell>
          <cell r="BU1074">
            <v>883165010727</v>
          </cell>
          <cell r="BV1074" t="str">
            <v>1.นายสมชาย กันนะ
2.นางมนัสนันท์ บุญมาติ
3.นางสาวณษมณ จินดาวงศ์
4.นายบรณต เลิศศิลป์</v>
          </cell>
          <cell r="BW1074" t="str">
            <v>จำเลยที่ 1
จำเลยที่ 2
จำเลยที่ 3
คู่สมรสจำเลยที่ 3</v>
          </cell>
          <cell r="BX1074" t="str">
            <v xml:space="preserve">8-5020-73012-08-7
3-5009-00756-81-1
3-5016-00777-46-4
3-1009-00971-32-4
</v>
          </cell>
          <cell r="BY1074"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4" t="str">
            <v>ไม่พบ</v>
          </cell>
          <cell r="CB1074">
            <v>4</v>
          </cell>
          <cell r="CD1074" t="str">
            <v>นายสมชาย กันนะ</v>
          </cell>
        </row>
        <row r="1075">
          <cell r="B1075">
            <v>2547</v>
          </cell>
          <cell r="C1075">
            <v>1071</v>
          </cell>
          <cell r="G1075">
            <v>800068029290</v>
          </cell>
          <cell r="H1075" t="str">
            <v>นางสาว</v>
          </cell>
          <cell r="I1075" t="str">
            <v>สุรินดา</v>
          </cell>
          <cell r="J1075" t="str">
            <v>คำคิด</v>
          </cell>
          <cell r="K1075" t="str">
            <v>3-5006-00216-36-5</v>
          </cell>
          <cell r="L1075" t="str">
            <v>เม-ญ่า เชียงใหม่</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ผบE44</v>
          </cell>
          <cell r="U1075">
            <v>2566</v>
          </cell>
          <cell r="V1075" t="str">
            <v>ผบE145</v>
          </cell>
          <cell r="W1075">
            <v>2566</v>
          </cell>
          <cell r="X1075">
            <v>21</v>
          </cell>
          <cell r="Y1075">
            <v>2</v>
          </cell>
          <cell r="Z1075">
            <v>2566</v>
          </cell>
          <cell r="BB1075" t="str">
            <v>สืบทรัพย์ 7/05/67//ลงผล 21/5/67//รายงานผล23/5/67</v>
          </cell>
          <cell r="BC1075">
            <v>1200</v>
          </cell>
          <cell r="BD1075">
            <v>23</v>
          </cell>
          <cell r="BE1075">
            <v>5</v>
          </cell>
          <cell r="BF1075">
            <v>2568</v>
          </cell>
          <cell r="BG1075">
            <v>0</v>
          </cell>
          <cell r="BH1075" t="str">
            <v>-</v>
          </cell>
          <cell r="BI1075" t="str">
            <v>-</v>
          </cell>
          <cell r="BJ1075" t="str">
            <v>-</v>
          </cell>
          <cell r="BK1075">
            <v>0</v>
          </cell>
          <cell r="BL1075">
            <v>1260</v>
          </cell>
          <cell r="BM1075">
            <v>0</v>
          </cell>
          <cell r="BN1075" t="str">
            <v/>
          </cell>
          <cell r="BO1075" t="str">
            <v/>
          </cell>
          <cell r="BP1075" t="str">
            <v/>
          </cell>
          <cell r="BQ1075" t="str">
            <v>-</v>
          </cell>
          <cell r="BR1075" t="str">
            <v>-</v>
          </cell>
          <cell r="BS1075" t="str">
            <v>-</v>
          </cell>
          <cell r="BT1075" t="str">
            <v>นางสาวสุรินดา คำคิด</v>
          </cell>
          <cell r="BU1075">
            <v>883165010725</v>
          </cell>
          <cell r="BV1075" t="str">
            <v>1.นางสาวสุรินดา คำคิด
2.นายเจษฏาพร กองเมือง
3.นางสาวสุทธินีย์ หัตถะกอง
4.นายธงชัย เกตุผาสุข</v>
          </cell>
          <cell r="BW1075" t="str">
            <v>จำเลยที่ 1
จำเลยที่ 2
จำเลยที่ 3
คู่สมรสจำเลยที่ 3</v>
          </cell>
          <cell r="BX1075" t="str">
            <v xml:space="preserve">3-5006-00216-36-5
1-5009-00579-64-3
1-5713-00008-36-2
1-5009-00482-88-7
</v>
          </cell>
          <cell r="BY1075"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5" t="str">
            <v>ไม่พบ</v>
          </cell>
          <cell r="CB1075">
            <v>4</v>
          </cell>
          <cell r="CD1075" t="str">
            <v>นางสาวสุรินดา คำคิด</v>
          </cell>
        </row>
        <row r="1076">
          <cell r="B1076">
            <v>2548</v>
          </cell>
          <cell r="C1076">
            <v>1072</v>
          </cell>
          <cell r="G1076">
            <v>800097273851</v>
          </cell>
          <cell r="H1076" t="str">
            <v>นางสาว</v>
          </cell>
          <cell r="I1076" t="str">
            <v>กมลชนก</v>
          </cell>
          <cell r="J1076" t="str">
            <v>คำพลอย</v>
          </cell>
          <cell r="K1076" t="str">
            <v>1-7798-00149-75-1</v>
          </cell>
          <cell r="L1076" t="str">
            <v>ถนนทิพย์เนตร</v>
          </cell>
          <cell r="M1076" t="str">
            <v>เชียงใหม่ 1</v>
          </cell>
          <cell r="N1076">
            <v>8</v>
          </cell>
          <cell r="O1076" t="str">
            <v>สินเชื่อกู้ยืมเพื่อการบริโภค</v>
          </cell>
          <cell r="P1076" t="str">
            <v>1.บุคคลค้ำประกัน</v>
          </cell>
          <cell r="S1076" t="str">
            <v>แขวงเชียงดาว</v>
          </cell>
          <cell r="T1076" t="str">
            <v>ผบE925</v>
          </cell>
          <cell r="U1076">
            <v>2565</v>
          </cell>
          <cell r="V1076" t="str">
            <v>ผบE21</v>
          </cell>
          <cell r="W1076">
            <v>2566</v>
          </cell>
          <cell r="X1076">
            <v>16</v>
          </cell>
          <cell r="Y1076">
            <v>1</v>
          </cell>
          <cell r="Z1076">
            <v>2566</v>
          </cell>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นางสาวกมลชนก คำพลอย</v>
          </cell>
          <cell r="BU1076">
            <v>883165010420</v>
          </cell>
          <cell r="BV1076" t="str">
            <v>1.นางสาวกมลชนก คำพลอย 
2.นายการัณย์พล รากคำ
3. นางสาวสุประวีณ์ คำพลอย</v>
          </cell>
          <cell r="BW1076" t="str">
            <v>จำเลยที่ 1
จำเลยที่ 2
คู่สมรสจำเลยที่ 2</v>
          </cell>
          <cell r="BX1076" t="str">
            <v xml:space="preserve">1-7798-00149-75-1
5-5001-00010-14-4
3-5004-00047-62-4
</v>
          </cell>
          <cell r="BY1076"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6" t="str">
            <v>นางสาวกมลชนก คำพลอย</v>
          </cell>
        </row>
        <row r="1077">
          <cell r="B1077">
            <v>2549</v>
          </cell>
          <cell r="C1077">
            <v>1073</v>
          </cell>
          <cell r="G1077">
            <v>800022192796</v>
          </cell>
          <cell r="H1077" t="str">
            <v>นาย</v>
          </cell>
          <cell r="I1077" t="str">
            <v>ศักดา</v>
          </cell>
          <cell r="J1077" t="str">
            <v>วงศ์ตระกูลโลหะ</v>
          </cell>
          <cell r="K1077" t="str">
            <v>3-1005-01561-66-1</v>
          </cell>
          <cell r="L1077" t="str">
            <v>เซ็นทรัล แอร์พอร์ต พลาซ่า เชียงใหม่</v>
          </cell>
          <cell r="M1077" t="str">
            <v>เชียงใหม่ 1</v>
          </cell>
          <cell r="N1077">
            <v>8</v>
          </cell>
          <cell r="O1077" t="str">
            <v>สินเชื่อกู้ยืมเพื่อการบริโภค</v>
          </cell>
          <cell r="P1077" t="str">
            <v>1.บุคคลค้ำประกัน</v>
          </cell>
          <cell r="Q1077">
            <v>23984.62</v>
          </cell>
          <cell r="R1077">
            <v>12619.09</v>
          </cell>
          <cell r="S1077" t="str">
            <v>แขวงเชียงใหม่</v>
          </cell>
          <cell r="T1077" t="str">
            <v>ผบ4732</v>
          </cell>
          <cell r="U1077">
            <v>2561</v>
          </cell>
          <cell r="V1077" t="str">
            <v>ผบ5963</v>
          </cell>
          <cell r="W1077">
            <v>2561</v>
          </cell>
          <cell r="X1077">
            <v>3</v>
          </cell>
          <cell r="Y1077">
            <v>7</v>
          </cell>
          <cell r="Z1077">
            <v>2561</v>
          </cell>
          <cell r="BB1077" t="str">
            <v>สืบทรัพย์ 5/05/67//ลงผล 23/5/67//รายงานผล23/5/67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นายศักดา วงศ์ตระกูลโลหะ</v>
          </cell>
          <cell r="BU1077">
            <v>0</v>
          </cell>
          <cell r="BV1077" t="str">
            <v>1.นายศักดา วงศ์ตระกูลโลหะ
2.นางสาวรภัสสรณ์ แก้วจิโน
3. นางสาวพัชรินทร์ ราชนิภา
4.นายศราวุธ ดวงคำ</v>
          </cell>
          <cell r="BW1077" t="str">
            <v xml:space="preserve">จำเลยที่ 1
คู่สมรสจำเลยที่ 1
จำเลยมี่ 2
จำเลยที่ 3
</v>
          </cell>
          <cell r="BX1077" t="str">
            <v xml:space="preserve">3-1005-01561-66-1
3-6005-00395-91-7
3-5014-00316-08-1
1-5099-00469-79-1
</v>
          </cell>
          <cell r="BY1077"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7" t="str">
            <v>ไม่พบ</v>
          </cell>
          <cell r="CB1077">
            <v>4</v>
          </cell>
          <cell r="CD1077" t="str">
            <v>นายศักดา วงศ์ตระกูลโลหะ</v>
          </cell>
        </row>
        <row r="1078">
          <cell r="B1078">
            <v>2550</v>
          </cell>
          <cell r="C1078">
            <v>1074</v>
          </cell>
          <cell r="G1078">
            <v>800080508545</v>
          </cell>
          <cell r="H1078" t="str">
            <v>นาย</v>
          </cell>
          <cell r="I1078" t="str">
            <v xml:space="preserve">วรวิทย์ </v>
          </cell>
          <cell r="J1078" t="str">
            <v>จอมเดช</v>
          </cell>
          <cell r="K1078" t="str">
            <v>1-5007-00154-06-3</v>
          </cell>
          <cell r="L1078" t="str">
            <v>เม-ญ่า เชียงใหม่</v>
          </cell>
          <cell r="M1078" t="str">
            <v>เชียงใหม่ 1</v>
          </cell>
          <cell r="N1078">
            <v>8</v>
          </cell>
          <cell r="O1078" t="str">
            <v>สินเชื่อกู้ยืมเพื่อการบริโภค</v>
          </cell>
          <cell r="P1078" t="str">
            <v>1.บุคคลค้ำประกัน</v>
          </cell>
          <cell r="S1078" t="str">
            <v>แขวงเชียงดาว</v>
          </cell>
          <cell r="T1078" t="str">
            <v>ผบE924</v>
          </cell>
          <cell r="U1078">
            <v>2565</v>
          </cell>
          <cell r="V1078" t="str">
            <v>ผบE20</v>
          </cell>
          <cell r="W1078">
            <v>2566</v>
          </cell>
          <cell r="X1078">
            <v>16</v>
          </cell>
          <cell r="Y1078">
            <v>1</v>
          </cell>
          <cell r="Z1078">
            <v>2566</v>
          </cell>
          <cell r="BB1078" t="str">
            <v>สืบทรัพย์ 5/05/67//ลงผล 27/5/67//รายงาน29/5/2567//</v>
          </cell>
          <cell r="BC1078">
            <v>1500</v>
          </cell>
          <cell r="BD1078">
            <v>23</v>
          </cell>
          <cell r="BE1078">
            <v>5</v>
          </cell>
          <cell r="BF1078">
            <v>2568</v>
          </cell>
          <cell r="BG1078">
            <v>0</v>
          </cell>
          <cell r="BH1078" t="str">
            <v>-</v>
          </cell>
          <cell r="BI1078" t="str">
            <v>-</v>
          </cell>
          <cell r="BJ1078" t="str">
            <v>-</v>
          </cell>
          <cell r="BK1078">
            <v>0</v>
          </cell>
          <cell r="BL1078">
            <v>1440</v>
          </cell>
          <cell r="BM1078">
            <v>0</v>
          </cell>
          <cell r="BN1078" t="str">
            <v/>
          </cell>
          <cell r="BO1078" t="str">
            <v/>
          </cell>
          <cell r="BP1078" t="str">
            <v/>
          </cell>
          <cell r="BQ1078" t="str">
            <v>-</v>
          </cell>
          <cell r="BR1078" t="str">
            <v>-</v>
          </cell>
          <cell r="BS1078" t="str">
            <v>-</v>
          </cell>
          <cell r="BT1078" t="str">
            <v>นายวรวิทย์  จอมเดช</v>
          </cell>
          <cell r="BU1078">
            <v>883165010728</v>
          </cell>
          <cell r="BV1078" t="str">
            <v>1.นายวรวิทย์ จอมเดช
2.นายนที มูลมาวัน
3.นางสาววรรษมล จุ่มภา
4.นายณัฐกานต์ จุ่มภา
5.นางสาววิสารัตน์ ชมภูสร้อย</v>
          </cell>
          <cell r="BW1078" t="str">
            <v>จำเลยที่ 1
จำเลยที่ 2
คู่สมรสจำเลยที่ 2
จำเลยที่ 3
คู่สมรสจำเลยที่ 3</v>
          </cell>
          <cell r="BX1078" t="str">
            <v xml:space="preserve">1-5007-00154-06-3
1-5002-00104-90-3
1-5099-00482-48-8
1-5099-01566-36-7
1-5101-00156-37-5
</v>
          </cell>
          <cell r="BY1078"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8" t="str">
            <v>พบ</v>
          </cell>
          <cell r="CB1078">
            <v>5</v>
          </cell>
          <cell r="CD1078" t="str">
            <v>นายวรวิทย์  จอมเดช</v>
          </cell>
        </row>
        <row r="1079">
          <cell r="B1079">
            <v>2551</v>
          </cell>
          <cell r="C1079">
            <v>1075</v>
          </cell>
          <cell r="G1079">
            <v>800035524340</v>
          </cell>
          <cell r="H1079" t="str">
            <v>นาย</v>
          </cell>
          <cell r="I1079" t="str">
            <v>พงศ์กร</v>
          </cell>
          <cell r="J1079" t="str">
            <v>กันทวี</v>
          </cell>
          <cell r="K1079" t="str">
            <v>3-5019-00591-95-2</v>
          </cell>
          <cell r="L1079" t="str">
            <v>หนองหอย</v>
          </cell>
          <cell r="M1079" t="str">
            <v>เชียงใหม่ 1</v>
          </cell>
          <cell r="N1079">
            <v>8</v>
          </cell>
          <cell r="O1079" t="str">
            <v>สินเชื่อกู้ยืมเพื่อการบริโภค</v>
          </cell>
          <cell r="P1079" t="str">
            <v>1.บุคคลค้ำประกัน</v>
          </cell>
          <cell r="Q1079">
            <v>43461.38</v>
          </cell>
          <cell r="R1079">
            <v>16985.57</v>
          </cell>
          <cell r="S1079" t="str">
            <v>แขวงเชียงใหม่</v>
          </cell>
          <cell r="T1079" t="str">
            <v>ผบE3671</v>
          </cell>
          <cell r="U1079">
            <v>2566</v>
          </cell>
          <cell r="V1079" t="str">
            <v>ผบE5708</v>
          </cell>
          <cell r="W1079">
            <v>2566</v>
          </cell>
          <cell r="X1079">
            <v>10</v>
          </cell>
          <cell r="Y1079">
            <v>7</v>
          </cell>
          <cell r="Z1079">
            <v>2566</v>
          </cell>
          <cell r="BB1079" t="str">
            <v>สืบทรัพย์ครั้งที่ 1 21/5/2567//ลงผลสืบครั้งที่ 1 5/6/2567//รายงานผลสืบทรัพย์11/6/2567//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นายพงศ์กร กันทวี</v>
          </cell>
          <cell r="BU1079">
            <v>823561010050</v>
          </cell>
          <cell r="BV1079" t="str">
            <v xml:space="preserve">1.นายพงศ์กร  กันทวี
2.นายชฎารัตน์  กันทวี
3.นายอุดม  คำหมื่น
</v>
          </cell>
          <cell r="BW1079" t="str">
            <v xml:space="preserve">จำเลยที่ 1
คู่สมรสจำเลยที่ 1
จำเลยที่ 2
</v>
          </cell>
          <cell r="BX1079" t="str">
            <v>3-5019-00591-95-2
3-5099-01491-68-1
3-5019-00590-49-2</v>
          </cell>
          <cell r="BY1079"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80">
          <cell r="B1080">
            <v>2552</v>
          </cell>
          <cell r="C1080">
            <v>1076</v>
          </cell>
          <cell r="G1080">
            <v>800100843716</v>
          </cell>
          <cell r="H1080" t="str">
            <v>นาย</v>
          </cell>
          <cell r="I1080" t="str">
            <v>ไชยากร</v>
          </cell>
          <cell r="J1080" t="str">
            <v>ธารสุขวงศ์ไชย</v>
          </cell>
          <cell r="K1080" t="str">
            <v>5-5104-00009-22-2</v>
          </cell>
          <cell r="L1080" t="str">
            <v>เม-ญ่า เชียงใหม่</v>
          </cell>
          <cell r="M1080" t="str">
            <v>เชียงใหม่ 1</v>
          </cell>
          <cell r="N1080">
            <v>8</v>
          </cell>
          <cell r="O1080" t="str">
            <v>สินเชื่อกู้ยืมเพื่อการบริโภค</v>
          </cell>
          <cell r="P1080" t="str">
            <v>1.บุคคลค้ำประกัน</v>
          </cell>
          <cell r="S1080" t="str">
            <v>จังหวัดลำพูน</v>
          </cell>
          <cell r="T1080" t="str">
            <v>ผบE929</v>
          </cell>
          <cell r="U1080">
            <v>2566</v>
          </cell>
          <cell r="V1080" t="str">
            <v>ผบE1556</v>
          </cell>
          <cell r="W1080">
            <v>2566</v>
          </cell>
          <cell r="X1080">
            <v>6</v>
          </cell>
          <cell r="Y1080">
            <v>6</v>
          </cell>
          <cell r="Z1080">
            <v>2566</v>
          </cell>
          <cell r="BB1080" t="str">
            <v>สืบทรัพย์ 5/05/67//ลงผล 27/5/67//รายงาน29/5/2567//</v>
          </cell>
          <cell r="BC1080">
            <v>900</v>
          </cell>
          <cell r="BD1080">
            <v>23</v>
          </cell>
          <cell r="BE1080">
            <v>5</v>
          </cell>
          <cell r="BF1080">
            <v>2568</v>
          </cell>
          <cell r="BG1080">
            <v>0</v>
          </cell>
          <cell r="BH1080" t="str">
            <v>-</v>
          </cell>
          <cell r="BI1080" t="str">
            <v>-</v>
          </cell>
          <cell r="BJ1080" t="str">
            <v>-</v>
          </cell>
          <cell r="BK1080">
            <v>0</v>
          </cell>
          <cell r="BL1080">
            <v>1020</v>
          </cell>
          <cell r="BM1080">
            <v>0</v>
          </cell>
          <cell r="BN1080" t="str">
            <v/>
          </cell>
          <cell r="BO1080" t="str">
            <v/>
          </cell>
          <cell r="BP1080" t="str">
            <v/>
          </cell>
          <cell r="BQ1080" t="str">
            <v>-</v>
          </cell>
          <cell r="BR1080" t="str">
            <v>-</v>
          </cell>
          <cell r="BS1080" t="str">
            <v>-</v>
          </cell>
          <cell r="BT1080" t="str">
            <v>นายไชยากร ธารสุขวงศ์ไชย</v>
          </cell>
          <cell r="BU1080">
            <v>883165010726</v>
          </cell>
          <cell r="BV1080" t="str">
            <v>1.นายไชยากร ธารสุขวงศ์ชัย
2.นางสาวจันทร์ฉาย หารพงดง
3.นายนัฐพล มีโพธิ์กลาง</v>
          </cell>
          <cell r="BW1080" t="str">
            <v>จำเลยที่ 1
จำเลยที่ 2
คู่สมรสจำเลยที่ 2</v>
          </cell>
          <cell r="BX1080" t="str">
            <v xml:space="preserve">5-5104-00009-22-2
1-5010-00084-50-1
1-5099-01563-37-6
</v>
          </cell>
          <cell r="BY1080"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80" t="str">
            <v>พบ</v>
          </cell>
          <cell r="CB1080">
            <v>3</v>
          </cell>
          <cell r="CD1080" t="str">
            <v>นายไชยากร ธารสุขวงศ์ไชย</v>
          </cell>
        </row>
        <row r="1081">
          <cell r="B1081">
            <v>2553</v>
          </cell>
          <cell r="C1081">
            <v>1077</v>
          </cell>
          <cell r="G1081">
            <v>800099713771</v>
          </cell>
          <cell r="H1081" t="str">
            <v>นางสาว</v>
          </cell>
          <cell r="I1081" t="str">
            <v>เอมสิรินันท์</v>
          </cell>
          <cell r="J1081" t="str">
            <v>ท่าทาง</v>
          </cell>
          <cell r="K1081" t="str">
            <v>3-5405-00283-76-1</v>
          </cell>
          <cell r="L1081" t="str">
            <v>เชียงใหม่</v>
          </cell>
          <cell r="M1081" t="str">
            <v>เชียงใหม่ 1</v>
          </cell>
          <cell r="N1081">
            <v>8</v>
          </cell>
          <cell r="O1081" t="str">
            <v>สินเชื่อกู้ยืมเพื่อการบริโภค</v>
          </cell>
          <cell r="P1081" t="str">
            <v>4.ไม่มีหลักประกัน</v>
          </cell>
          <cell r="Q1081">
            <v>177561</v>
          </cell>
          <cell r="R1081">
            <v>31022.87</v>
          </cell>
          <cell r="S1081" t="str">
            <v>จังหวัดแพร่</v>
          </cell>
          <cell r="T1081" t="str">
            <v>ผบE3203</v>
          </cell>
          <cell r="U1081">
            <v>2565</v>
          </cell>
          <cell r="V1081" t="str">
            <v>ผบE55</v>
          </cell>
          <cell r="W1081">
            <v>2566</v>
          </cell>
          <cell r="X1081">
            <v>16</v>
          </cell>
          <cell r="Y1081">
            <v>1</v>
          </cell>
          <cell r="Z1081">
            <v>2566</v>
          </cell>
          <cell r="BB1081" t="str">
            <v>สืบทรัพย์ 5/05/67//ลงผล 23/5/67//รายงานผล23/5/67</v>
          </cell>
          <cell r="BC1081" t="str">
            <v/>
          </cell>
          <cell r="BD1081" t="str">
            <v/>
          </cell>
          <cell r="BE1081" t="str">
            <v/>
          </cell>
          <cell r="BF1081" t="str">
            <v/>
          </cell>
          <cell r="BG1081" t="str">
            <v/>
          </cell>
          <cell r="BH1081" t="str">
            <v/>
          </cell>
          <cell r="BI1081" t="str">
            <v/>
          </cell>
          <cell r="BJ1081" t="str">
            <v/>
          </cell>
          <cell r="BK1081" t="str">
            <v/>
          </cell>
          <cell r="BL1081" t="str">
            <v/>
          </cell>
          <cell r="BM1081" t="str">
            <v/>
          </cell>
          <cell r="BN1081" t="str">
            <v/>
          </cell>
          <cell r="BO1081" t="str">
            <v/>
          </cell>
          <cell r="BP1081" t="str">
            <v/>
          </cell>
          <cell r="BQ1081" t="str">
            <v/>
          </cell>
          <cell r="BR1081" t="str">
            <v/>
          </cell>
          <cell r="BS1081" t="str">
            <v/>
          </cell>
          <cell r="BT1081" t="str">
            <v>นางสาวเอมสิรินันท์ ท่าทาง</v>
          </cell>
          <cell r="BU1081">
            <v>883165010114</v>
          </cell>
          <cell r="BV1081" t="str">
            <v>1.นางสาวเอมสิรินันท์ ท่าทาง</v>
          </cell>
          <cell r="BW1081" t="str">
            <v>จำเลยที่ 1</v>
          </cell>
          <cell r="BX1081" t="str">
            <v>3-5405-00283-76-1</v>
          </cell>
          <cell r="BY1081" t="str">
            <v>-ไม่พบว่ามีกรรมสิทธิ์ในที่ดิน อ.เมืองเชียงใหม่ จ.เชียงใหม่
-ไม่พบว่ามีกรรมสิทธิ์ในที่ดิน อ.เด่นชัย จ.แพร่</v>
          </cell>
          <cell r="BZ1081" t="str">
            <v>ไม่พบ</v>
          </cell>
          <cell r="CB1081">
            <v>1</v>
          </cell>
          <cell r="CD1081" t="str">
            <v>นางสาวเอมสิรินันท์ ท่าทาง</v>
          </cell>
        </row>
        <row r="1082">
          <cell r="B1082">
            <v>2554</v>
          </cell>
          <cell r="C1082">
            <v>1078</v>
          </cell>
          <cell r="G1082">
            <v>800038279306</v>
          </cell>
          <cell r="H1082" t="str">
            <v>นาย</v>
          </cell>
          <cell r="I1082" t="str">
            <v>ประดิษฐ์</v>
          </cell>
          <cell r="J1082" t="str">
            <v>สรตา</v>
          </cell>
          <cell r="K1082" t="str">
            <v>3-5017-00111-56-6</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ผบE708</v>
          </cell>
          <cell r="U1082">
            <v>2566</v>
          </cell>
          <cell r="V1082" t="str">
            <v>ผบE908</v>
          </cell>
          <cell r="W1082">
            <v>2566</v>
          </cell>
          <cell r="AA1082">
            <v>26</v>
          </cell>
          <cell r="AB1082">
            <v>7</v>
          </cell>
          <cell r="AC1082">
            <v>2566</v>
          </cell>
          <cell r="BB1082" t="str">
            <v>สืบ7/05/67//ลงผล 27/5/67//รายงาน4/5/2567 คำสั่งสืบวันที่ 14/1/2568 รายงานผลสืบรอบที่ 2 วันที่ 27/2/2568</v>
          </cell>
          <cell r="BC1082">
            <v>1800</v>
          </cell>
          <cell r="BD1082">
            <v>17</v>
          </cell>
          <cell r="BE1082">
            <v>1</v>
          </cell>
          <cell r="BF1082">
            <v>2568</v>
          </cell>
          <cell r="BG1082">
            <v>0</v>
          </cell>
          <cell r="BH1082" t="str">
            <v>-</v>
          </cell>
          <cell r="BI1082" t="str">
            <v>-</v>
          </cell>
          <cell r="BJ1082" t="str">
            <v>-</v>
          </cell>
          <cell r="BK1082">
            <v>0</v>
          </cell>
          <cell r="BL1082">
            <v>1935</v>
          </cell>
          <cell r="BM1082">
            <v>0</v>
          </cell>
          <cell r="BN1082" t="str">
            <v/>
          </cell>
          <cell r="BO1082" t="str">
            <v/>
          </cell>
          <cell r="BP1082" t="str">
            <v/>
          </cell>
          <cell r="BQ1082" t="str">
            <v>-</v>
          </cell>
          <cell r="BR1082" t="str">
            <v>-</v>
          </cell>
          <cell r="BS1082" t="str">
            <v>-</v>
          </cell>
          <cell r="BT1082" t="str">
            <v>นายประดิษฐ์ สรตา</v>
          </cell>
          <cell r="BU1082">
            <v>888166010127</v>
          </cell>
          <cell r="BV1082"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2" t="str">
            <v>จำเลยที่ 1
คู่สมรสจำเลยที่ 1
จำเลยที่ 2
คู่สมรสจำเลยที่ 2
จำเลยที่ 3
คู่สมรสจำเลยที่ 3</v>
          </cell>
          <cell r="BX1082" t="str">
            <v xml:space="preserve">3-5017-00111-56-6
3-5017-00111-57-4
3-5017-00201-92-1
3-5017-00209-09-4
3-5017-00195-05-1
3-5014-00424-11-8
</v>
          </cell>
          <cell r="BY1082"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2" t="str">
            <v>พบ</v>
          </cell>
          <cell r="CB1082">
            <v>6</v>
          </cell>
          <cell r="CD1082"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2" t="str">
            <v>จำเลยที่ 1
คู่สมรสจำเลยที่ 1
จำเลยที่ 2
คู่สมรสจำเลยที่ 2
จำเลบที่ 3
คู่สมรสจำเลยที่ 3</v>
          </cell>
          <cell r="CF1082" t="str">
            <v>3-5017-00111-56-6
3-5017-00111-57-4
3-5017-00201-92-1
3-5017-00209-09-4
3-5017-00195-05-1
3-5104-00424-11-8</v>
          </cell>
          <cell r="CG108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2" t="str">
            <v>ไม่พบ</v>
          </cell>
          <cell r="CK1082" t="str">
            <v>ปฏิยุทธ์</v>
          </cell>
        </row>
        <row r="1083">
          <cell r="B1083">
            <v>2555</v>
          </cell>
          <cell r="C1083">
            <v>1079</v>
          </cell>
          <cell r="G1083">
            <v>800091067259</v>
          </cell>
          <cell r="H1083" t="str">
            <v>นาย</v>
          </cell>
          <cell r="I1083" t="str">
            <v>ประจักษ์</v>
          </cell>
          <cell r="J1083" t="str">
            <v>แก้วจันทร์</v>
          </cell>
          <cell r="K1083" t="str">
            <v>3-5017-00208-35-7</v>
          </cell>
          <cell r="L1083" t="str">
            <v>ดอยเต่า</v>
          </cell>
          <cell r="M1083" t="str">
            <v>เชียงใหม่ 3</v>
          </cell>
          <cell r="N1083">
            <v>8</v>
          </cell>
          <cell r="O1083" t="str">
            <v>สินเชื่อกู้ยืมเพื่อการบริโภค</v>
          </cell>
          <cell r="P1083" t="str">
            <v>1.บุคคลค้ำประกัน</v>
          </cell>
          <cell r="S1083" t="str">
            <v>จังหวัดฮอด</v>
          </cell>
          <cell r="T1083" t="str">
            <v>ผบE709</v>
          </cell>
          <cell r="U1083">
            <v>2566</v>
          </cell>
          <cell r="V1083" t="str">
            <v>ผบE909</v>
          </cell>
          <cell r="W1083">
            <v>2566</v>
          </cell>
          <cell r="AA1083">
            <v>26</v>
          </cell>
          <cell r="AB1083">
            <v>7</v>
          </cell>
          <cell r="AC1083">
            <v>2566</v>
          </cell>
          <cell r="BB1083" t="str">
            <v>สืบทรัพย์ 7/05/67//ลงผล 27/5/67//รายงาน 4/6/2567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นายประจักษ์ แก้วจันทร์</v>
          </cell>
          <cell r="BU1083">
            <v>888166010125</v>
          </cell>
          <cell r="BV1083" t="str">
            <v>1.นายประจักรษ์ แก้วจันทร์
2.นางแสงเพชร โบแมน
3. นายสอแก้ว โบแมน
4.นางรจนา จุ่มคำ
5.นายเอกรินทร์ เปอะปิน</v>
          </cell>
          <cell r="BW1083" t="str">
            <v>จำเลยที่ 1
จำเลยที่ 2
คู่สมรสจำเลยที่ 2
จำเลยที่ 3
คู่สมรสจำเลยที่ 3</v>
          </cell>
          <cell r="BX1083" t="str">
            <v xml:space="preserve">3-5017-00208-35-7
3-5017-00210-73-4
3-5017-00210-72-6
3-5017-00211-51-0
3-5017-00202-77-4
</v>
          </cell>
          <cell r="BY1083"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3" t="str">
            <v>พบ</v>
          </cell>
          <cell r="CB1083">
            <v>5</v>
          </cell>
          <cell r="CD1083" t="str">
            <v>นายประจักษ์ แก้วจันทร์</v>
          </cell>
        </row>
        <row r="1084">
          <cell r="B1084">
            <v>2556</v>
          </cell>
          <cell r="C1084">
            <v>1080</v>
          </cell>
          <cell r="G1084">
            <v>800049883237</v>
          </cell>
          <cell r="H1084" t="str">
            <v>นาย</v>
          </cell>
          <cell r="I1084" t="str">
            <v>อานิสงส์</v>
          </cell>
          <cell r="J1084" t="str">
            <v>เจริญธรรม</v>
          </cell>
          <cell r="K1084" t="str">
            <v>1-5007-00091-51-7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แขวงเชียงใหม่</v>
          </cell>
          <cell r="T1084" t="str">
            <v>ผบE7755</v>
          </cell>
          <cell r="U1084">
            <v>2565</v>
          </cell>
          <cell r="V1084" t="str">
            <v>ผบE2349</v>
          </cell>
          <cell r="W1084">
            <v>2566</v>
          </cell>
          <cell r="AA1084">
            <v>25</v>
          </cell>
          <cell r="AB1084">
            <v>4</v>
          </cell>
          <cell r="AC1084">
            <v>2566</v>
          </cell>
          <cell r="BB1084" t="str">
            <v>สืบทรัพย์7/05/67//ลงผล 23/5/67//รายงานผล23/5/67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นายอานิสงส์ เจริญธรรม</v>
          </cell>
          <cell r="BU1084">
            <v>0</v>
          </cell>
          <cell r="BV1084" t="str">
            <v xml:space="preserve">1.นายอานิสงส์ เจริญธรรม
2.นางสาวอุเบกขา เจริณธรรม
3.นายโชติพัฒน์ ศรีพันธ์
</v>
          </cell>
          <cell r="BW1084" t="str">
            <v>จำเลยที่ 1
จำเลยที่ 2
จำเลยที่ 3</v>
          </cell>
          <cell r="BX1084" t="str">
            <v xml:space="preserve">1-5007-00091-51-7
1-5099-01002-52-8
1-5899-00053-24-2
</v>
          </cell>
          <cell r="BY1084"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4" t="str">
            <v>ไม่พบ</v>
          </cell>
          <cell r="CB1084">
            <v>3</v>
          </cell>
          <cell r="CD1084" t="str">
            <v>นายอานิสงส์ เจริญธรรม</v>
          </cell>
        </row>
        <row r="1085">
          <cell r="B1085">
            <v>2557</v>
          </cell>
          <cell r="C1085">
            <v>1081</v>
          </cell>
          <cell r="G1085">
            <v>800087439645</v>
          </cell>
          <cell r="H1085" t="str">
            <v>นางสาว</v>
          </cell>
          <cell r="I1085" t="str">
            <v>แก่นจันทร์</v>
          </cell>
          <cell r="J1085" t="str">
            <v>ดีอูป</v>
          </cell>
          <cell r="K1085" t="str">
            <v>3-5003-00011-23-7</v>
          </cell>
          <cell r="L1085" t="str">
            <v>ถนนทิพย์เนตร</v>
          </cell>
          <cell r="M1085" t="str">
            <v>เชียงใหม่ 1</v>
          </cell>
          <cell r="N1085">
            <v>8</v>
          </cell>
          <cell r="O1085" t="str">
            <v>สินเชื่อกู้ยืมเพื่อการบริโภค</v>
          </cell>
          <cell r="P1085" t="str">
            <v>1.บุคคลค้ำประกัน</v>
          </cell>
          <cell r="S1085" t="str">
            <v>จังหวัดฮอด</v>
          </cell>
          <cell r="T1085" t="str">
            <v>ผบE850</v>
          </cell>
          <cell r="U1085">
            <v>2566</v>
          </cell>
          <cell r="V1085" t="str">
            <v>ผบE1096</v>
          </cell>
          <cell r="W1085">
            <v>2566</v>
          </cell>
          <cell r="X1085">
            <v>18</v>
          </cell>
          <cell r="Y1085">
            <v>9</v>
          </cell>
          <cell r="Z1085">
            <v>2566</v>
          </cell>
          <cell r="BB1085" t="str">
            <v>สืบ7/05/67//ลงผล 27/5/67//รายงาน29/5/2567//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นางสาวแก่นจันทร์ ดีอูป</v>
          </cell>
          <cell r="BU1085">
            <v>883166010114</v>
          </cell>
          <cell r="BV1085" t="str">
            <v>1.นางสาวแก่นจันทรื ดีอูป
2.นางปั้นหยี สุขจิตร์
3.นายประสิทธ์ สุขจิตร์</v>
          </cell>
          <cell r="BW1085" t="str">
            <v>จำเลยที่ 1
จำเลยที่ 2
คู่สมรสจำเลยที่ 2</v>
          </cell>
          <cell r="BX1085" t="str">
            <v xml:space="preserve">3-5003-00011-23-7
3-1124-00081-38-1
3-1024-00081-39-9
</v>
          </cell>
          <cell r="BY1085"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5" t="str">
            <v>พบ</v>
          </cell>
          <cell r="CB1085">
            <v>3</v>
          </cell>
          <cell r="CD1085" t="str">
            <v>นางสาวแก่นจันทร์ ดีอูป</v>
          </cell>
        </row>
        <row r="1086">
          <cell r="B1086">
            <v>2558</v>
          </cell>
          <cell r="C1086">
            <v>1082</v>
          </cell>
          <cell r="G1086">
            <v>800103838150</v>
          </cell>
          <cell r="H1086" t="str">
            <v>นาย</v>
          </cell>
          <cell r="I1086" t="str">
            <v>ธนวัฒน์</v>
          </cell>
          <cell r="J1086" t="str">
            <v>กันธา</v>
          </cell>
          <cell r="K1086" t="str">
            <v>3-5014-00521-87-4</v>
          </cell>
          <cell r="L1086" t="str">
            <v>ถนนทิพย์เนตร</v>
          </cell>
          <cell r="M1086" t="str">
            <v>เชียงใหม่ 1</v>
          </cell>
          <cell r="N1086">
            <v>8</v>
          </cell>
          <cell r="O1086" t="str">
            <v>สินเชื่อธนาคารประชาชน</v>
          </cell>
          <cell r="P1086" t="str">
            <v>1.บุคคลค้ำประกัน</v>
          </cell>
          <cell r="S1086" t="str">
            <v>แขวงเชียงใหม่</v>
          </cell>
          <cell r="T1086" t="str">
            <v>ผบE2730</v>
          </cell>
          <cell r="U1086">
            <v>2566</v>
          </cell>
          <cell r="V1086">
            <v>5666</v>
          </cell>
          <cell r="W1086">
            <v>2566</v>
          </cell>
          <cell r="AA1086">
            <v>10</v>
          </cell>
          <cell r="AB1086">
            <v>7</v>
          </cell>
          <cell r="AC1086">
            <v>2566</v>
          </cell>
          <cell r="BB1086" t="str">
            <v>สืบทรัพย์7/05/67//ลงผล 23/5/67//รายงานผล23/5/67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นายธนวัฒน์ กันธา</v>
          </cell>
          <cell r="BU1086">
            <v>883166010008</v>
          </cell>
          <cell r="BV1086" t="str">
            <v>2.</v>
          </cell>
          <cell r="BW1086" t="str">
            <v>จำเลยที่ 1
คู่สมรสจำเลยที่ 1</v>
          </cell>
          <cell r="BX1086" t="str">
            <v>3-5014-00521-87-4
3-5014-00046-40-8</v>
          </cell>
          <cell r="BY1086" t="str">
            <v xml:space="preserve">-ไม่พบว่ามีกรรมสิทธิ์ในที่ดิน อ.สันทราย จ.เชียงใหม่ 
-ไม่พบว่ามีกรรมสิทธิ์ในที่ดิน อ.สันทราย จ.เชียงใหม่ </v>
          </cell>
          <cell r="BZ1086" t="str">
            <v>ไม่พบ</v>
          </cell>
          <cell r="CB1086">
            <v>2</v>
          </cell>
          <cell r="CD1086" t="str">
            <v>นายธนวัฒน์ กันธา</v>
          </cell>
        </row>
        <row r="1087">
          <cell r="B1087">
            <v>2559</v>
          </cell>
          <cell r="C1087">
            <v>1083</v>
          </cell>
          <cell r="H1087" t="str">
            <v>นางสาว</v>
          </cell>
          <cell r="I1087" t="str">
            <v>นันธิกา</v>
          </cell>
          <cell r="J1087" t="str">
            <v>สุภา</v>
          </cell>
          <cell r="K1087" t="str">
            <v>3-5009-00464-83-6</v>
          </cell>
          <cell r="L1087" t="str">
            <v>ไชยปราการ</v>
          </cell>
          <cell r="M1087" t="str">
            <v>เชียงใหม่ 2</v>
          </cell>
          <cell r="N1087">
            <v>8</v>
          </cell>
          <cell r="O1087" t="str">
            <v>สินเชื่อธนาคารประชาชน</v>
          </cell>
          <cell r="P1087" t="str">
            <v>1.บุคคลค้ำประกัน</v>
          </cell>
          <cell r="S1087" t="str">
            <v>จังหวัดฝาง</v>
          </cell>
          <cell r="T1087" t="str">
            <v>ผบE1031</v>
          </cell>
          <cell r="U1087">
            <v>2566</v>
          </cell>
          <cell r="V1087" t="str">
            <v>ผบE1200</v>
          </cell>
          <cell r="W1087">
            <v>2566</v>
          </cell>
          <cell r="BB1087" t="str">
            <v>สืบแล้ว รายงานผล 25/6/2567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นางสาวนันธิกา สุภา</v>
          </cell>
          <cell r="BU1087">
            <v>0</v>
          </cell>
          <cell r="BV1087" t="str">
            <v xml:space="preserve">1.นางสาวนันธิกา  สุภา 
2.นางปิยะมาศ  ศรีวิชัย
3.นายนที  ศรีวิชัย
4.นางสาวพศวีร์  มะโน
</v>
          </cell>
          <cell r="BW1087" t="str">
            <v>จำเลยที่ 1
จำเลยที่ 2
คู่สมรสจำเลยที่ 2
จำเลยที่ 3</v>
          </cell>
          <cell r="BX1087" t="str">
            <v>3-5009-00464-83-6
3-5009-00128-64-0
3-5009-00908-25-4
3-5009-00507-46-2</v>
          </cell>
          <cell r="BY1087"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7">
            <v>4</v>
          </cell>
          <cell r="CD1087" t="str">
            <v>นางสาวนันธิกา สุภา</v>
          </cell>
        </row>
        <row r="1088">
          <cell r="B1088">
            <v>2560</v>
          </cell>
          <cell r="C1088">
            <v>1084</v>
          </cell>
          <cell r="H1088" t="str">
            <v>นาง</v>
          </cell>
          <cell r="I1088" t="str">
            <v>กฤษณา</v>
          </cell>
          <cell r="J1088" t="str">
            <v>โค้วตระกูล</v>
          </cell>
          <cell r="K1088" t="str">
            <v>3-5009-00346-79-5</v>
          </cell>
          <cell r="L1088" t="str">
            <v>ฝาง</v>
          </cell>
          <cell r="O1088" t="str">
            <v>สินเชื่อพัฒนาองค์กร</v>
          </cell>
          <cell r="P1088" t="str">
            <v>1.บุคคลค้ำประกัน</v>
          </cell>
          <cell r="S1088" t="str">
            <v>จังหวัดฝาง</v>
          </cell>
          <cell r="T1088" t="str">
            <v>ผบE1027</v>
          </cell>
          <cell r="U1088">
            <v>2566</v>
          </cell>
          <cell r="V1088" t="str">
            <v>ผบE1335</v>
          </cell>
          <cell r="W1088">
            <v>2566</v>
          </cell>
          <cell r="X1088">
            <v>31</v>
          </cell>
          <cell r="Y1088">
            <v>11</v>
          </cell>
          <cell r="Z1088">
            <v>2566</v>
          </cell>
          <cell r="BB1088" t="str">
            <v>สืบครั้งที่ 2 รายงานผลสืบ 5/7/2567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นางกฤษณา โค้วตระกูล</v>
          </cell>
          <cell r="BU1088">
            <v>0</v>
          </cell>
          <cell r="BV1088"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8" t="str">
            <v>จำเลยที่ 1
คู่สมรสจำเลยที่ 1
จำเลยที่ 2
คู่สมรสจำเลยที่ 2
จำเลยที่ 3
คู่สมรสจำเลยที่ 3
จำเลยที่ 4
ในฐานะโดยธรรม</v>
          </cell>
          <cell r="BX1088" t="str">
            <v>3-5009-00346-79-5
3-5009-00351-70-5
3-5201-00941-41-9
3-5009-00346-41-8
3-5009-00342-05-6
3-5009-00266-72-4
3-5009-00352-02-7
3-5012-00511-30-1</v>
          </cell>
          <cell r="BY1088"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8"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8" t="str">
            <v xml:space="preserve">จำเลยที่ 1
คู่สมรสจำเลยที่ 1
จำเลยที่ 2
คู่สมรสจำเลยที่ 2
จำเลยที่ 3
คู่สมรสจำเลยที่ 3
จำเลยที่ 4
คู่สมรสจำเลยที่ 4
</v>
          </cell>
          <cell r="CF1088" t="str">
            <v>3-5009-00346-79-5
3-5009-00351-70-5
3-5201-00941-41-9
3-5009-00346-41-8
3-5009-00342-05-6
3-5009-00266-72-4
3-5009-00352-02-7
3-5012-00511-30-1</v>
          </cell>
          <cell r="CG1088"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8">
            <v>8</v>
          </cell>
        </row>
        <row r="1089">
          <cell r="B1089">
            <v>2561</v>
          </cell>
          <cell r="C1089">
            <v>1085</v>
          </cell>
          <cell r="G1089">
            <v>800085629734</v>
          </cell>
          <cell r="H1089" t="str">
            <v>นางสาว</v>
          </cell>
          <cell r="I1089" t="str">
            <v>พัชรพร</v>
          </cell>
          <cell r="J1089" t="str">
            <v>ลาภโต</v>
          </cell>
          <cell r="K1089" t="str">
            <v>1-5207-00062-54-1</v>
          </cell>
          <cell r="L1089" t="str">
            <v>บิ๊กซี หางดง</v>
          </cell>
          <cell r="M1089" t="str">
            <v>เชียงใหม่ 3</v>
          </cell>
          <cell r="N1089">
            <v>8</v>
          </cell>
          <cell r="O1089" t="str">
            <v>สินเชื่อกู้ยืมเพื่อการบริโภค</v>
          </cell>
          <cell r="P1089" t="str">
            <v>1.บุคคลค้ำประกัน</v>
          </cell>
          <cell r="S1089" t="str">
            <v>แขวงเชียงใหม่</v>
          </cell>
          <cell r="T1089" t="str">
            <v>ผบE1909</v>
          </cell>
          <cell r="U1089">
            <v>2566</v>
          </cell>
          <cell r="V1089">
            <v>3386</v>
          </cell>
          <cell r="W1089">
            <v>2566</v>
          </cell>
          <cell r="AA1089">
            <v>19</v>
          </cell>
          <cell r="AB1089">
            <v>5</v>
          </cell>
          <cell r="AC1089">
            <v>2566</v>
          </cell>
          <cell r="BB1089" t="str">
            <v>สืบทรัพย์ (คำสั่ง 16/3/2566) // รายงานวันที่ 16/8/67</v>
          </cell>
          <cell r="BC1089" t="str">
            <v/>
          </cell>
          <cell r="BD1089" t="str">
            <v/>
          </cell>
          <cell r="BE1089" t="str">
            <v/>
          </cell>
          <cell r="BF1089" t="str">
            <v/>
          </cell>
          <cell r="BG1089" t="str">
            <v/>
          </cell>
          <cell r="BH1089" t="str">
            <v/>
          </cell>
          <cell r="BI1089" t="str">
            <v/>
          </cell>
          <cell r="BJ1089" t="str">
            <v/>
          </cell>
          <cell r="BK1089" t="str">
            <v/>
          </cell>
          <cell r="BL1089" t="str">
            <v/>
          </cell>
          <cell r="BM1089" t="str">
            <v/>
          </cell>
          <cell r="BN1089" t="str">
            <v/>
          </cell>
          <cell r="BO1089" t="str">
            <v/>
          </cell>
          <cell r="BP1089" t="str">
            <v/>
          </cell>
          <cell r="BQ1089" t="str">
            <v/>
          </cell>
          <cell r="BR1089" t="str">
            <v/>
          </cell>
          <cell r="BS1089" t="str">
            <v/>
          </cell>
          <cell r="BT1089" t="str">
            <v>นางสาวพัชรพร ลาภโต</v>
          </cell>
          <cell r="BU1089">
            <v>888165011197</v>
          </cell>
          <cell r="BV1089" t="str">
            <v>1.นางสาวพัชรพร ลาภโต
2.นายเอช เฉลิมวงค์
3.นางสาวขวัญเรือน ฝอยทอง
4.นางจงรักษ์ วันเต
5.นายสุภาพ วันเต</v>
          </cell>
          <cell r="BW1089" t="str">
            <v>จำเลยที่ 1
จำเลยที่ 2
คู่สมรสจำเลยที่ 2
จำเลยที่ 3
คู่สมรสจำเลยที่ 3</v>
          </cell>
          <cell r="BX1089" t="str">
            <v>1-5207-00062-54-1
3-5205-00295-94-8
1-5205-00062-65-3
3-5101-01064-73-0
3-5019-00096-84-6</v>
          </cell>
          <cell r="BY1089"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9" t="str">
            <v>พบ</v>
          </cell>
          <cell r="CD1089" t="str">
            <v>นางสาวพัชรพร ลาภโต</v>
          </cell>
        </row>
        <row r="1090">
          <cell r="B1090">
            <v>2562</v>
          </cell>
          <cell r="C1090">
            <v>1086</v>
          </cell>
          <cell r="G1090">
            <v>800093230723</v>
          </cell>
          <cell r="H1090" t="str">
            <v>นาย</v>
          </cell>
          <cell r="I1090" t="str">
            <v>ศักดิ์ชัย</v>
          </cell>
          <cell r="J1090" t="str">
            <v>แสนเขียว</v>
          </cell>
          <cell r="K1090" t="str">
            <v>1-1007-00060-87-9</v>
          </cell>
          <cell r="L1090" t="str">
            <v>สันทราย</v>
          </cell>
          <cell r="M1090" t="str">
            <v>เชียงใหม่ 2</v>
          </cell>
          <cell r="N1090">
            <v>8</v>
          </cell>
          <cell r="O1090" t="str">
            <v>สินเชื่อกู้ยืมเพื่อการบริโภค</v>
          </cell>
          <cell r="P1090" t="str">
            <v>1.บุคคลค้ำประกัน</v>
          </cell>
          <cell r="S1090" t="str">
            <v>แขวงเชียงใหม่</v>
          </cell>
          <cell r="T1090" t="str">
            <v>ผบE2740</v>
          </cell>
          <cell r="U1090">
            <v>2566</v>
          </cell>
          <cell r="V1090" t="str">
            <v>ผบE5703</v>
          </cell>
          <cell r="W1090">
            <v>2566</v>
          </cell>
          <cell r="X1090">
            <v>10</v>
          </cell>
          <cell r="Y1090">
            <v>7</v>
          </cell>
          <cell r="Z1090">
            <v>2566</v>
          </cell>
          <cell r="BB1090" t="str">
            <v>สืบแล้วครั้งที่ 2  (คำสั่ง 24/11/2566) // รายงานผล 16/8/67</v>
          </cell>
          <cell r="BC1090">
            <v>1500</v>
          </cell>
          <cell r="BD1090">
            <v>7</v>
          </cell>
          <cell r="BE1090">
            <v>5</v>
          </cell>
          <cell r="BF1090">
            <v>2568</v>
          </cell>
          <cell r="BG1090">
            <v>0</v>
          </cell>
          <cell r="BH1090" t="str">
            <v>-</v>
          </cell>
          <cell r="BI1090" t="str">
            <v>-</v>
          </cell>
          <cell r="BJ1090" t="str">
            <v>-</v>
          </cell>
          <cell r="BK1090">
            <v>0</v>
          </cell>
          <cell r="BL1090">
            <v>1485</v>
          </cell>
          <cell r="BM1090">
            <v>0</v>
          </cell>
          <cell r="BN1090" t="str">
            <v/>
          </cell>
          <cell r="BO1090" t="str">
            <v/>
          </cell>
          <cell r="BP1090" t="str">
            <v/>
          </cell>
          <cell r="BQ1090" t="str">
            <v>-</v>
          </cell>
          <cell r="BR1090" t="str">
            <v>-</v>
          </cell>
          <cell r="BS1090" t="str">
            <v>-</v>
          </cell>
          <cell r="BT1090" t="str">
            <v>นายศักดิ์ชัย แสนเขียว</v>
          </cell>
          <cell r="BU1090">
            <v>883266010022</v>
          </cell>
          <cell r="BV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90" t="str">
            <v>จำเลยที่ 1
จำเลยที่ 2
คู่สมรสจำเลยที่ 2
จำเลยที่ 3
คู่สมรสจำเลยที่ 3</v>
          </cell>
          <cell r="BX1090" t="str">
            <v>1-1007-00060-87-9
1-5299-00103-11-8
2-5014-00016-03-9
5-5014-00002-49-1
1-5099-00674-00-0</v>
          </cell>
          <cell r="BY1090"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90">
            <v>5</v>
          </cell>
          <cell r="CD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90" t="str">
            <v>จำเลยที่ 1
จำเลยที่ 2
คู่สมรสจำเลยที่ 2
จำเลยที่ 3
คู่สมรสจำเลยที่ 3</v>
          </cell>
          <cell r="CF1090" t="str">
            <v xml:space="preserve">1-1007-00060-87-9
1-5299-00103-11-8
2-5014-00016-03-9
5-5014-00002-49-1
1-5099-00674-00-0
</v>
          </cell>
          <cell r="CG1090"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90">
            <v>5</v>
          </cell>
        </row>
        <row r="1091">
          <cell r="B1091">
            <v>2563</v>
          </cell>
          <cell r="C1091">
            <v>1087</v>
          </cell>
          <cell r="G1091">
            <v>800102334896</v>
          </cell>
          <cell r="H1091" t="str">
            <v>นาย</v>
          </cell>
          <cell r="I1091" t="str">
            <v>สุทน</v>
          </cell>
          <cell r="J1091" t="str">
            <v>จันทร์พลอย</v>
          </cell>
          <cell r="K1091" t="str">
            <v>1-5099-00916-00-3</v>
          </cell>
          <cell r="L1091" t="str">
            <v>แม่แตง</v>
          </cell>
          <cell r="M1091" t="str">
            <v>เชียงใหม่ 2</v>
          </cell>
          <cell r="N1091">
            <v>8</v>
          </cell>
          <cell r="O1091" t="str">
            <v>สินเชื่อกู้ยืมเพื่อการบริโภค</v>
          </cell>
          <cell r="P1091" t="str">
            <v>1.บุคคลค้ำประกัน</v>
          </cell>
          <cell r="S1091" t="str">
            <v>แขวงเชียงดาว</v>
          </cell>
          <cell r="T1091" t="str">
            <v>ผบE466</v>
          </cell>
          <cell r="U1091">
            <v>2566</v>
          </cell>
          <cell r="V1091" t="str">
            <v>ผบE579</v>
          </cell>
          <cell r="W1091">
            <v>2566</v>
          </cell>
          <cell r="X1091">
            <v>4</v>
          </cell>
          <cell r="Y1091">
            <v>7</v>
          </cell>
          <cell r="Z1091">
            <v>2566</v>
          </cell>
          <cell r="BB1091" t="str">
            <v>สืบครั้งที่ 2 รายงานผลสืบ 5/7/2567</v>
          </cell>
          <cell r="BC1091">
            <v>1500</v>
          </cell>
          <cell r="BD1091">
            <v>30</v>
          </cell>
          <cell r="BE1091">
            <v>5</v>
          </cell>
          <cell r="BF1091">
            <v>2568</v>
          </cell>
          <cell r="BG1091">
            <v>0</v>
          </cell>
          <cell r="BH1091" t="str">
            <v>-</v>
          </cell>
          <cell r="BI1091" t="str">
            <v>-</v>
          </cell>
          <cell r="BJ1091" t="str">
            <v>-</v>
          </cell>
          <cell r="BK1091">
            <v>0</v>
          </cell>
          <cell r="BL1091">
            <v>1330</v>
          </cell>
          <cell r="BM1091">
            <v>0</v>
          </cell>
          <cell r="BN1091" t="str">
            <v/>
          </cell>
          <cell r="BO1091" t="str">
            <v/>
          </cell>
          <cell r="BP1091" t="str">
            <v/>
          </cell>
          <cell r="BQ1091" t="str">
            <v>-</v>
          </cell>
          <cell r="BR1091" t="str">
            <v>-</v>
          </cell>
          <cell r="BS1091" t="str">
            <v>-</v>
          </cell>
          <cell r="BT1091" t="str">
            <v>นายสุทน จันทร์พลอย</v>
          </cell>
          <cell r="BU1091">
            <v>883265010857</v>
          </cell>
          <cell r="BV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1" t="str">
            <v>จำเลยที่ 1
คู่สมรสจำเลยที่ 1
จำเลยที่ 2
คู่สมรสจำเลยที่ 2
จำเลยที่ 3</v>
          </cell>
          <cell r="BX1091" t="str">
            <v xml:space="preserve">1-5099-00916-00-3
2-5006-00019-01-4
3-3010-00784-73-0
3-5006-00496-76-7
1-5007-00159-2-1
</v>
          </cell>
          <cell r="BY1091"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1">
            <v>5</v>
          </cell>
          <cell r="CD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1" t="str">
            <v>จำเลยที่ 1
คู่สมรสจำเลยที่ 1
จำเลยที่ 2
คู่สมรสจำเลยที่ 2
จำเลยที่ 3</v>
          </cell>
          <cell r="CF1091" t="str">
            <v xml:space="preserve">1-5099-00916-00-3
2-5006-00019-01-4
3-3010-00784-73-0
3-5006-00496-76-7
1-5007-00159-20-1
</v>
          </cell>
          <cell r="CG1091"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1">
            <v>5</v>
          </cell>
        </row>
        <row r="1092">
          <cell r="B1092">
            <v>2564</v>
          </cell>
          <cell r="C1092">
            <v>1088</v>
          </cell>
          <cell r="G1092">
            <v>800029149260</v>
          </cell>
          <cell r="H1092" t="str">
            <v>นางสาว</v>
          </cell>
          <cell r="I1092" t="str">
            <v>วรรณวิภา</v>
          </cell>
          <cell r="J1092" t="str">
            <v>คำใจ</v>
          </cell>
          <cell r="L1092" t="str">
            <v>อมก๋อย</v>
          </cell>
          <cell r="M1092" t="str">
            <v>เชียงใหม่ 3</v>
          </cell>
          <cell r="N1092">
            <v>8</v>
          </cell>
          <cell r="O1092" t="str">
            <v>สินเชื่อธนาคารประชาชน</v>
          </cell>
          <cell r="P1092" t="str">
            <v>1.บุคคลค้ำประกัน</v>
          </cell>
          <cell r="S1092" t="str">
            <v>จังหวัดฮอด</v>
          </cell>
          <cell r="T1092" t="str">
            <v>ผบE504</v>
          </cell>
          <cell r="U1092">
            <v>2564</v>
          </cell>
          <cell r="V1092" t="str">
            <v>ผบE628</v>
          </cell>
          <cell r="W1092">
            <v>2564</v>
          </cell>
          <cell r="AA1092">
            <v>25</v>
          </cell>
          <cell r="AB1092">
            <v>10</v>
          </cell>
          <cell r="AC1092">
            <v>2564</v>
          </cell>
          <cell r="BB1092" t="str">
            <v>สืบทรัพย์ 25/03/67//รายงานผล 18/4/67//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นางสาววรรณวิภา คำใจ</v>
          </cell>
          <cell r="BU1092">
            <v>0</v>
          </cell>
          <cell r="BV1092" t="str">
            <v>1.นางสาววรรณวิภาหรรือพิมพ์ณภา คำใจ
2. นายสุพจน์ ประยูรพนา
3.นางสาววนิดา วสันต์สำราญ</v>
          </cell>
          <cell r="BW1092" t="str">
            <v>จำเลยที่ 1
จำเลยที่ 2
คู่สมรสจำเลยที่ 2</v>
          </cell>
          <cell r="BY109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2" t="str">
            <v>ไม่พบ</v>
          </cell>
          <cell r="CB1092">
            <v>3</v>
          </cell>
          <cell r="CD1092" t="str">
            <v>นางสาววรรณวิภา คำใจ</v>
          </cell>
        </row>
        <row r="1093">
          <cell r="B1093">
            <v>2565</v>
          </cell>
          <cell r="C1093">
            <v>1089</v>
          </cell>
          <cell r="G1093">
            <v>800017921357</v>
          </cell>
          <cell r="H1093" t="str">
            <v>นางสาว</v>
          </cell>
          <cell r="I1093" t="str">
            <v>ธิตินันท์</v>
          </cell>
          <cell r="J1093" t="str">
            <v>เรือนจินเจ็ก</v>
          </cell>
          <cell r="L1093" t="str">
            <v>ฮอด</v>
          </cell>
          <cell r="M1093" t="str">
            <v>เชียงใหม่ 3</v>
          </cell>
          <cell r="N1093">
            <v>8</v>
          </cell>
          <cell r="P1093" t="str">
            <v>1.บุคคลค้ำประกัน</v>
          </cell>
          <cell r="S1093" t="str">
            <v>แขวงเชียงใหม่</v>
          </cell>
          <cell r="T1093" t="str">
            <v>ผบ.5799</v>
          </cell>
          <cell r="U1093">
            <v>2557</v>
          </cell>
          <cell r="V1093" t="str">
            <v>ผบ.6210</v>
          </cell>
          <cell r="W1093">
            <v>2557</v>
          </cell>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นางสาวธิตินันท์ เรือนจินเจ็ก</v>
          </cell>
          <cell r="BU1093">
            <v>0</v>
          </cell>
          <cell r="CD1093" t="str">
            <v>นางสาวธิตินันท์ เรือนจินเจ็ก</v>
          </cell>
        </row>
        <row r="1094">
          <cell r="B1094">
            <v>2566</v>
          </cell>
          <cell r="C1094">
            <v>1090</v>
          </cell>
          <cell r="G1094">
            <v>800081021811</v>
          </cell>
          <cell r="H1094" t="str">
            <v>นาย</v>
          </cell>
          <cell r="I1094" t="str">
            <v>สมคเนย์</v>
          </cell>
          <cell r="J1094" t="str">
            <v>คชศิลา</v>
          </cell>
          <cell r="K1094" t="str">
            <v>1-1002-01226-10-1</v>
          </cell>
          <cell r="L1094" t="str">
            <v>เม-ญ่า เชียงใหม่</v>
          </cell>
          <cell r="M1094" t="str">
            <v>เชียงใหม่ 1</v>
          </cell>
          <cell r="N1094">
            <v>8</v>
          </cell>
          <cell r="O1094" t="str">
            <v>สินเชื่อธนาคารประชาชน</v>
          </cell>
          <cell r="P1094" t="str">
            <v>1.บุคคลค้ำประกัน</v>
          </cell>
          <cell r="Q1094">
            <v>56638.98</v>
          </cell>
          <cell r="R1094">
            <v>31324.67</v>
          </cell>
          <cell r="S1094" t="str">
            <v>แขวงเชียงใหม่</v>
          </cell>
          <cell r="T1094" t="str">
            <v>ผบE369</v>
          </cell>
          <cell r="U1094">
            <v>2566</v>
          </cell>
          <cell r="V1094" t="str">
            <v>ผบ3172</v>
          </cell>
          <cell r="W1094">
            <v>2566</v>
          </cell>
          <cell r="AA1094">
            <v>15</v>
          </cell>
          <cell r="AB1094">
            <v>5</v>
          </cell>
          <cell r="AC1094">
            <v>2566</v>
          </cell>
          <cell r="BC1094">
            <v>900</v>
          </cell>
          <cell r="BD1094">
            <v>23</v>
          </cell>
          <cell r="BE1094">
            <v>5</v>
          </cell>
          <cell r="BF1094">
            <v>2568</v>
          </cell>
          <cell r="BG1094">
            <v>0</v>
          </cell>
          <cell r="BH1094" t="str">
            <v>-</v>
          </cell>
          <cell r="BI1094" t="str">
            <v>-</v>
          </cell>
          <cell r="BJ1094" t="str">
            <v>-</v>
          </cell>
          <cell r="BK1094">
            <v>0</v>
          </cell>
          <cell r="BL1094">
            <v>1045</v>
          </cell>
          <cell r="BM1094">
            <v>0</v>
          </cell>
          <cell r="BN1094" t="str">
            <v/>
          </cell>
          <cell r="BO1094" t="str">
            <v/>
          </cell>
          <cell r="BP1094" t="str">
            <v/>
          </cell>
          <cell r="BQ1094" t="str">
            <v>-</v>
          </cell>
          <cell r="BR1094" t="str">
            <v>-</v>
          </cell>
          <cell r="BS1094" t="str">
            <v>-</v>
          </cell>
          <cell r="BT1094" t="str">
            <v>นายสมคเนย์ คชศิลา</v>
          </cell>
          <cell r="BU1094">
            <v>0</v>
          </cell>
          <cell r="BV1094" t="str">
            <v>1.นายสมคเนย์   คชศิลา
2.นายพัชร์ธีรัตน์  วิชัยศรี
3.นายธีระศักดิ์   พิคุณ</v>
          </cell>
          <cell r="BW1094" t="str">
            <v>จำเลยที่ 1
จำเลยที่ 2
จำเลยที่ 3</v>
          </cell>
          <cell r="BX1094" t="str">
            <v>1-1002-01226-10-1
1-7099-00997-72-9
1-5099-01161-43-0</v>
          </cell>
          <cell r="BY1094"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4" t="str">
            <v>พบทรัพย์</v>
          </cell>
        </row>
        <row r="1095">
          <cell r="B1095">
            <v>2567</v>
          </cell>
          <cell r="C1095">
            <v>1091</v>
          </cell>
          <cell r="G1095">
            <v>800019359598</v>
          </cell>
          <cell r="H1095" t="str">
            <v>นางสาว</v>
          </cell>
          <cell r="I1095" t="str">
            <v>ณวรา</v>
          </cell>
          <cell r="J1095" t="str">
            <v>หยองอนุกูล</v>
          </cell>
          <cell r="K1095" t="str">
            <v>3-5101-00078-68-1</v>
          </cell>
          <cell r="L1095" t="str">
            <v>เชียงใหม่</v>
          </cell>
          <cell r="M1095" t="str">
            <v>เชียงใหม่ 1</v>
          </cell>
          <cell r="N1095">
            <v>8</v>
          </cell>
          <cell r="O1095" t="str">
            <v>สินเชือธนาคารประชาชน</v>
          </cell>
          <cell r="P1095" t="str">
            <v>1.บุคคลค้ำประกัน</v>
          </cell>
          <cell r="S1095" t="str">
            <v>จังหวัดลำพูน</v>
          </cell>
          <cell r="T1095" t="str">
            <v>ผบE3372</v>
          </cell>
          <cell r="U1095">
            <v>2566</v>
          </cell>
          <cell r="V1095" t="str">
            <v>ผบE4046</v>
          </cell>
          <cell r="W1095">
            <v>2566</v>
          </cell>
          <cell r="AA1095">
            <v>20</v>
          </cell>
          <cell r="AB1095">
            <v>11</v>
          </cell>
          <cell r="AC1095">
            <v>2566</v>
          </cell>
          <cell r="BB1095" t="str">
            <v>สืบทรัพย์ 5/05/67//ลงผล 27/5/67//</v>
          </cell>
          <cell r="BC1095">
            <v>1800</v>
          </cell>
          <cell r="BD1095">
            <v>23</v>
          </cell>
          <cell r="BE1095">
            <v>5</v>
          </cell>
          <cell r="BF1095">
            <v>2568</v>
          </cell>
          <cell r="BG1095">
            <v>0</v>
          </cell>
          <cell r="BH1095" t="str">
            <v>-</v>
          </cell>
          <cell r="BI1095" t="str">
            <v>-</v>
          </cell>
          <cell r="BJ1095" t="str">
            <v>-</v>
          </cell>
          <cell r="BK1095">
            <v>0</v>
          </cell>
          <cell r="BL1095">
            <v>2155</v>
          </cell>
          <cell r="BM1095">
            <v>0</v>
          </cell>
          <cell r="BN1095" t="str">
            <v/>
          </cell>
          <cell r="BO1095" t="str">
            <v/>
          </cell>
          <cell r="BP1095" t="str">
            <v/>
          </cell>
          <cell r="BQ1095" t="str">
            <v>-</v>
          </cell>
          <cell r="BR1095" t="str">
            <v>-</v>
          </cell>
          <cell r="BS1095" t="str">
            <v>-</v>
          </cell>
          <cell r="BT1095" t="str">
            <v>นางสาวณวรา หยองอนุกูล</v>
          </cell>
          <cell r="BU1095">
            <v>0</v>
          </cell>
          <cell r="BV1095"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5" t="str">
            <v>จำเลยที่ 1
คู่สมรสจำเลยที่ 1
จำเลยที่ 2
จำเลยที่ 3
คู่สมรสจำเลยที่ 3
จำเลยที่ 4</v>
          </cell>
          <cell r="BY1095"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5" t="str">
            <v>พบ</v>
          </cell>
          <cell r="CB1095">
            <v>6</v>
          </cell>
          <cell r="CD1095" t="str">
            <v>นางสาวณวรา หยองอนุกูล</v>
          </cell>
        </row>
        <row r="1096">
          <cell r="B1096">
            <v>2568</v>
          </cell>
          <cell r="C1096">
            <v>1092</v>
          </cell>
          <cell r="G1096">
            <v>800046954221</v>
          </cell>
          <cell r="H1096" t="str">
            <v>นาย</v>
          </cell>
          <cell r="I1096" t="str">
            <v>วัชระ</v>
          </cell>
          <cell r="J1096" t="str">
            <v>บัวใหญ่</v>
          </cell>
          <cell r="K1096" t="str">
            <v>1-5499-00136-91-1</v>
          </cell>
          <cell r="L1096" t="str">
            <v>เทสโก้โลตัส คำเที่ยง</v>
          </cell>
          <cell r="M1096" t="str">
            <v>เชียงใหม่ 1</v>
          </cell>
          <cell r="N1096">
            <v>8</v>
          </cell>
          <cell r="O1096" t="str">
            <v>สินเชือธนาคารประชาชน</v>
          </cell>
          <cell r="P1096" t="str">
            <v>1.บุคคลค้ำประกัน</v>
          </cell>
          <cell r="S1096" t="str">
            <v>จังหวัดเชียงใหม่</v>
          </cell>
          <cell r="T1096" t="str">
            <v>ผบE68</v>
          </cell>
          <cell r="U1096">
            <v>2566</v>
          </cell>
          <cell r="V1096" t="str">
            <v>ผบE470</v>
          </cell>
          <cell r="W1096">
            <v>2566</v>
          </cell>
          <cell r="AA1096">
            <v>29</v>
          </cell>
          <cell r="AB1096">
            <v>3</v>
          </cell>
          <cell r="AC1096">
            <v>2566</v>
          </cell>
          <cell r="BB1096" t="str">
            <v>สืบทรัพย์ 7/05/67//ลงผล 27/5/67//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นายวัชระ บัวใหญ่</v>
          </cell>
          <cell r="BU1096">
            <v>0</v>
          </cell>
          <cell r="BV1096" t="str">
            <v>1.นายวัชระ บัวใหญ่
2.นายพงศ์ศิริ หงษ์สีธิ
3.นายณัฐจักร ถิ่นการ์</v>
          </cell>
          <cell r="BW1096" t="str">
            <v xml:space="preserve">จำเลยที่ 1
จำเลยที่ 2
จำเลยที่ 3
</v>
          </cell>
          <cell r="BX1096" t="str">
            <v>3-5009-00342-05-6</v>
          </cell>
          <cell r="BY1096"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6" t="str">
            <v>พบ</v>
          </cell>
          <cell r="CB1096">
            <v>3</v>
          </cell>
          <cell r="CD1096" t="str">
            <v>นายวัชระ บัวใหญ่</v>
          </cell>
        </row>
        <row r="1097">
          <cell r="B1097">
            <v>2573</v>
          </cell>
          <cell r="C1097">
            <v>1093</v>
          </cell>
          <cell r="D1097">
            <v>27</v>
          </cell>
          <cell r="E1097">
            <v>3</v>
          </cell>
          <cell r="F1097">
            <v>2567</v>
          </cell>
          <cell r="G1097">
            <v>8000034225485</v>
          </cell>
          <cell r="H1097" t="str">
            <v>นาย</v>
          </cell>
          <cell r="I1097" t="str">
            <v>สุริยัน</v>
          </cell>
          <cell r="J1097" t="str">
            <v>ต๊ะคำ</v>
          </cell>
          <cell r="K1097" t="str">
            <v>3-5002-00350-87-1</v>
          </cell>
          <cell r="L1097" t="str">
            <v>แม่แจ่ม</v>
          </cell>
          <cell r="M1097" t="str">
            <v>เชียงใหม่ 3</v>
          </cell>
          <cell r="N1097">
            <v>8</v>
          </cell>
          <cell r="O1097" t="str">
            <v>สินเชื่อธนาคารประชาชน</v>
          </cell>
          <cell r="P1097" t="str">
            <v>1.บุคคลค้ำประกัน</v>
          </cell>
          <cell r="Q1097" t="str">
            <v>50,059.06</v>
          </cell>
          <cell r="R1097" t="str">
            <v>41,895.60</v>
          </cell>
          <cell r="S1097" t="str">
            <v>แขวงเชียงใหม่</v>
          </cell>
          <cell r="T1097" t="str">
            <v>ผบ.8426</v>
          </cell>
          <cell r="U1097">
            <v>2560</v>
          </cell>
          <cell r="V1097" t="str">
            <v>ผบ.8892</v>
          </cell>
          <cell r="W1097">
            <v>2560</v>
          </cell>
          <cell r="AA1097">
            <v>19</v>
          </cell>
          <cell r="AB1097">
            <v>9</v>
          </cell>
          <cell r="AC1097">
            <v>2560</v>
          </cell>
          <cell r="BB1097" t="str">
            <v>สืบทรัพย์ (คำสั่ง 27/3/2567) // รายงานวันที่ 16/8/2567</v>
          </cell>
          <cell r="BC1097" t="str">
            <v/>
          </cell>
          <cell r="BD1097" t="str">
            <v/>
          </cell>
          <cell r="BE1097" t="str">
            <v/>
          </cell>
          <cell r="BF1097" t="str">
            <v/>
          </cell>
          <cell r="BG1097" t="str">
            <v/>
          </cell>
          <cell r="BH1097" t="str">
            <v/>
          </cell>
          <cell r="BI1097" t="str">
            <v/>
          </cell>
          <cell r="BJ1097" t="str">
            <v/>
          </cell>
          <cell r="BK1097" t="str">
            <v/>
          </cell>
          <cell r="BL1097" t="str">
            <v/>
          </cell>
          <cell r="BM1097" t="str">
            <v/>
          </cell>
          <cell r="BN1097" t="str">
            <v/>
          </cell>
          <cell r="BO1097" t="str">
            <v/>
          </cell>
          <cell r="BP1097" t="str">
            <v/>
          </cell>
          <cell r="BQ1097" t="str">
            <v/>
          </cell>
          <cell r="BR1097" t="str">
            <v/>
          </cell>
          <cell r="BS1097" t="str">
            <v/>
          </cell>
          <cell r="BT1097" t="str">
            <v>นายสุริยัน ต๊ะคำ</v>
          </cell>
          <cell r="BU1097">
            <v>82370040161</v>
          </cell>
          <cell r="BV1097" t="str">
            <v>1.นายสุริยัน ต๊ะคำ
2.นางสาวพัชราพร แจ่มแจ้ง
3.นายฤพล ปัญญา</v>
          </cell>
          <cell r="BW1097" t="str">
            <v>จำเลยที่ 1
จำเลยที่ 2
คู่สมรสจำเลยที่ 2</v>
          </cell>
          <cell r="BX1097" t="str">
            <v>3-5002-00350-82-1
3-5003-00239-21-1
1-5017-00053-71-3</v>
          </cell>
          <cell r="BY1097"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7" t="str">
            <v>พบ</v>
          </cell>
        </row>
        <row r="1098">
          <cell r="B1098">
            <v>2574</v>
          </cell>
          <cell r="C1098">
            <v>1094</v>
          </cell>
          <cell r="D1098">
            <v>27</v>
          </cell>
          <cell r="E1098">
            <v>3</v>
          </cell>
          <cell r="F1098">
            <v>2567</v>
          </cell>
          <cell r="G1098">
            <v>800075486517</v>
          </cell>
          <cell r="H1098" t="str">
            <v>นาย</v>
          </cell>
          <cell r="I1098" t="str">
            <v>ไชยันต์</v>
          </cell>
          <cell r="J1098" t="str">
            <v>ยาพรม</v>
          </cell>
          <cell r="L1098" t="str">
            <v>ไชยปราการ</v>
          </cell>
          <cell r="M1098" t="str">
            <v>เชียงใหม่ 2</v>
          </cell>
          <cell r="N1098">
            <v>8</v>
          </cell>
          <cell r="O1098" t="str">
            <v>สินเชื่อธนาคารประชาชน</v>
          </cell>
          <cell r="Q1098" t="str">
            <v>71,394.74</v>
          </cell>
          <cell r="R1098" t="str">
            <v>60,024.54</v>
          </cell>
          <cell r="S1098" t="str">
            <v>จังหวัดฝาง</v>
          </cell>
          <cell r="T1098" t="str">
            <v>ผบE1240</v>
          </cell>
          <cell r="U1098">
            <v>2566</v>
          </cell>
          <cell r="V1098" t="str">
            <v>ผบE1472</v>
          </cell>
          <cell r="W1098">
            <v>2566</v>
          </cell>
          <cell r="X1098">
            <v>27</v>
          </cell>
          <cell r="Y1098">
            <v>11</v>
          </cell>
          <cell r="Z1098">
            <v>2566</v>
          </cell>
          <cell r="BB1098" t="str">
            <v>สืบทรัพย์ รายงานผลสืบ 7/11/2567</v>
          </cell>
          <cell r="BC1098">
            <v>1800</v>
          </cell>
          <cell r="BD1098">
            <v>7</v>
          </cell>
          <cell r="BE1098">
            <v>5</v>
          </cell>
          <cell r="BF1098">
            <v>2568</v>
          </cell>
          <cell r="BG1098">
            <v>0</v>
          </cell>
          <cell r="BH1098" t="str">
            <v>-</v>
          </cell>
          <cell r="BI1098" t="str">
            <v>-</v>
          </cell>
          <cell r="BJ1098" t="str">
            <v>-</v>
          </cell>
          <cell r="BK1098">
            <v>0</v>
          </cell>
          <cell r="BL1098">
            <v>1945</v>
          </cell>
          <cell r="BM1098">
            <v>0</v>
          </cell>
          <cell r="BN1098" t="str">
            <v/>
          </cell>
          <cell r="BO1098" t="str">
            <v/>
          </cell>
          <cell r="BP1098" t="str">
            <v/>
          </cell>
          <cell r="BQ1098" t="str">
            <v>-</v>
          </cell>
          <cell r="BR1098" t="str">
            <v>-</v>
          </cell>
          <cell r="BS1098" t="str">
            <v>-</v>
          </cell>
          <cell r="BT1098" t="str">
            <v>นายไชยันต์ ยาพรม</v>
          </cell>
          <cell r="BU1098">
            <v>0</v>
          </cell>
          <cell r="BV1098"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8" t="str">
            <v>จำเลยที่ 1
คู่สมรสจำเลยที่ 1
จำเลยที่ 2
คู่สมรสจำเลยที่ 2
จำเลยที่ 3
คู่สมรสจำเลยที่ 3</v>
          </cell>
          <cell r="BX1098" t="str">
            <v>3-5009-00527-02-1
1-5009-00111-77-5
3-5009-00229-93-4
3-5009-00532-11-4
3-5009-00563-48-6
3-5009-00532-19-0</v>
          </cell>
          <cell r="BY109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8" t="str">
            <v>พบทรัพย์</v>
          </cell>
          <cell r="CB1098">
            <v>6</v>
          </cell>
          <cell r="CC1098" t="str">
            <v>นุสบา</v>
          </cell>
          <cell r="CL1098">
            <v>243936</v>
          </cell>
        </row>
        <row r="1099">
          <cell r="B1099">
            <v>2575</v>
          </cell>
          <cell r="C1099">
            <v>1095</v>
          </cell>
          <cell r="D1099">
            <v>27</v>
          </cell>
          <cell r="E1099">
            <v>3</v>
          </cell>
          <cell r="F1099">
            <v>2567</v>
          </cell>
          <cell r="G1099">
            <v>800067495021</v>
          </cell>
          <cell r="H1099" t="str">
            <v>นางสาว</v>
          </cell>
          <cell r="I1099" t="str">
            <v>นารีรัตน์</v>
          </cell>
          <cell r="J1099" t="str">
            <v>หวังศรี</v>
          </cell>
          <cell r="K1099" t="str">
            <v>3-6002-0288-21-0</v>
          </cell>
          <cell r="L1099" t="str">
            <v>ดอยเต่า</v>
          </cell>
          <cell r="M1099" t="str">
            <v>เชียงใหม่ 3</v>
          </cell>
          <cell r="N1099">
            <v>8</v>
          </cell>
          <cell r="O1099" t="str">
            <v>สินเชื่อธนาคารประชาชน</v>
          </cell>
          <cell r="P1099" t="str">
            <v>1.บุคคลค้ำประกัน</v>
          </cell>
          <cell r="Q1099">
            <v>90904.77</v>
          </cell>
          <cell r="R1099" t="str">
            <v>89,043.00</v>
          </cell>
          <cell r="S1099" t="str">
            <v>จังหวัดฮอด</v>
          </cell>
          <cell r="T1099" t="str">
            <v>ผบE306</v>
          </cell>
          <cell r="U1099">
            <v>2563</v>
          </cell>
          <cell r="V1099" t="str">
            <v>ผบE56</v>
          </cell>
          <cell r="W1099">
            <v>2563</v>
          </cell>
          <cell r="AA1099">
            <v>4</v>
          </cell>
          <cell r="AB1099">
            <v>8</v>
          </cell>
          <cell r="AC1099">
            <v>2563</v>
          </cell>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1625</v>
          </cell>
          <cell r="BM1099">
            <v>0</v>
          </cell>
          <cell r="BN1099" t="str">
            <v/>
          </cell>
          <cell r="BO1099" t="str">
            <v/>
          </cell>
          <cell r="BP1099" t="str">
            <v/>
          </cell>
          <cell r="BQ1099" t="str">
            <v>-</v>
          </cell>
          <cell r="BR1099" t="str">
            <v>-</v>
          </cell>
          <cell r="BS1099" t="str">
            <v>-</v>
          </cell>
          <cell r="BT1099" t="str">
            <v>นางสาวนารีรัตน์ หวังศรี</v>
          </cell>
          <cell r="BU1099">
            <v>883263010038</v>
          </cell>
          <cell r="BV1099" t="str">
            <v>1. นางสาวนารีรัตน์ หวังศรี
2. นายพูลธรัตน์ นามเทพ</v>
          </cell>
          <cell r="BW1099" t="str">
            <v>จำเลย
คู่สมรส</v>
          </cell>
          <cell r="BX1099" t="str">
            <v>3-6002-00288-21-0
3-5002-00007-59-9</v>
          </cell>
          <cell r="BY1099"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9" t="str">
            <v>พบทรัพย์</v>
          </cell>
          <cell r="CB1099">
            <v>2</v>
          </cell>
          <cell r="CC1099" t="str">
            <v>ธิติพร</v>
          </cell>
          <cell r="CL1099">
            <v>243857</v>
          </cell>
        </row>
        <row r="1100">
          <cell r="B1100">
            <v>2576</v>
          </cell>
          <cell r="C1100">
            <v>1096</v>
          </cell>
          <cell r="D1100">
            <v>27</v>
          </cell>
          <cell r="E1100">
            <v>3</v>
          </cell>
          <cell r="F1100">
            <v>2567</v>
          </cell>
          <cell r="G1100">
            <v>800091412943</v>
          </cell>
          <cell r="H1100" t="str">
            <v>นาง</v>
          </cell>
          <cell r="I1100" t="str">
            <v>วัลนิภา</v>
          </cell>
          <cell r="J1100" t="str">
            <v>หนูเปี้ย</v>
          </cell>
          <cell r="K1100" t="str">
            <v>3-5017-00062-01-8</v>
          </cell>
          <cell r="L1100" t="str">
            <v>ดอยเต่า</v>
          </cell>
          <cell r="M1100" t="str">
            <v>เชียงใหม่ 3</v>
          </cell>
          <cell r="N1100">
            <v>8</v>
          </cell>
          <cell r="O1100" t="str">
            <v>สินเชื่อแก้ไขปัญหาหนี้นอกระบบPSAระยะที่2</v>
          </cell>
          <cell r="P1100" t="str">
            <v>1.บุคคลค้ำประกัน</v>
          </cell>
          <cell r="Q1100">
            <v>50826.03</v>
          </cell>
          <cell r="R1100" t="str">
            <v>44,188.88</v>
          </cell>
          <cell r="S1100" t="str">
            <v>จังหวัดฮอด</v>
          </cell>
          <cell r="T1100" t="str">
            <v>ผบE146/</v>
          </cell>
          <cell r="U1100">
            <v>2565</v>
          </cell>
          <cell r="V1100" t="str">
            <v>ผบE146</v>
          </cell>
          <cell r="W1100">
            <v>2565</v>
          </cell>
          <cell r="AA1100">
            <v>19</v>
          </cell>
          <cell r="AB1100">
            <v>4</v>
          </cell>
          <cell r="AC1100">
            <v>2565</v>
          </cell>
          <cell r="BB1100" t="str">
            <v>รายงานสืบทรัพย์ - พบทรัพย์ 27/8/2567</v>
          </cell>
          <cell r="BC1100">
            <v>600</v>
          </cell>
          <cell r="BD1100">
            <v>17</v>
          </cell>
          <cell r="BE1100">
            <v>2</v>
          </cell>
          <cell r="BF1100">
            <v>2568</v>
          </cell>
          <cell r="BG1100">
            <v>0</v>
          </cell>
          <cell r="BH1100" t="str">
            <v>-</v>
          </cell>
          <cell r="BI1100" t="str">
            <v>-</v>
          </cell>
          <cell r="BJ1100" t="str">
            <v>-</v>
          </cell>
          <cell r="BK1100">
            <v>0</v>
          </cell>
          <cell r="BL1100">
            <v>635</v>
          </cell>
          <cell r="BM1100">
            <v>0</v>
          </cell>
          <cell r="BN1100" t="str">
            <v/>
          </cell>
          <cell r="BO1100" t="str">
            <v/>
          </cell>
          <cell r="BP1100" t="str">
            <v/>
          </cell>
          <cell r="BQ1100" t="str">
            <v>-</v>
          </cell>
          <cell r="BR1100" t="str">
            <v>-</v>
          </cell>
          <cell r="BS1100" t="str">
            <v>-</v>
          </cell>
          <cell r="BT1100" t="str">
            <v>นางวัลนิภา หนูเปี้ย</v>
          </cell>
          <cell r="BU1100">
            <v>883263010048</v>
          </cell>
          <cell r="BV1100" t="str">
            <v>1. นางวัลนิภา หนูเปี้ย
2. นางศิริพร แก้วปลูก</v>
          </cell>
          <cell r="BW1100" t="str">
            <v>จำเลยที่ 1
จำเลยที่ 2</v>
          </cell>
          <cell r="BX1100" t="str">
            <v>3-5017-00062-01-8
3-5017-00107-11-9</v>
          </cell>
          <cell r="BY1100"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100" t="str">
            <v>พบทรัพย์</v>
          </cell>
          <cell r="CB1100">
            <v>2</v>
          </cell>
          <cell r="CC1100" t="str">
            <v>ธิติพร</v>
          </cell>
          <cell r="CL1100">
            <v>243857</v>
          </cell>
        </row>
        <row r="1101">
          <cell r="B1101">
            <v>2577</v>
          </cell>
          <cell r="C1101">
            <v>1097</v>
          </cell>
          <cell r="D1101">
            <v>27</v>
          </cell>
          <cell r="E1101">
            <v>3</v>
          </cell>
          <cell r="F1101">
            <v>2567</v>
          </cell>
          <cell r="G1101">
            <v>800069414525</v>
          </cell>
          <cell r="H1101" t="str">
            <v>นางสาว</v>
          </cell>
          <cell r="I1101" t="str">
            <v>โชติรส</v>
          </cell>
          <cell r="J1101" t="str">
            <v>ประทุมมา</v>
          </cell>
          <cell r="K1101" t="str">
            <v>3-5016-00138-98-5</v>
          </cell>
          <cell r="L1101" t="str">
            <v>ฮอด</v>
          </cell>
          <cell r="M1101" t="str">
            <v>เชียงใหม่ 3</v>
          </cell>
          <cell r="N1101">
            <v>8</v>
          </cell>
          <cell r="O1101" t="str">
            <v>สินเชื่อธนาคารประชาชน</v>
          </cell>
          <cell r="P1101" t="str">
            <v>1.บุคคลค้ำประกัน</v>
          </cell>
          <cell r="Q1101">
            <v>71730.23</v>
          </cell>
          <cell r="R1101" t="str">
            <v>46,899.09</v>
          </cell>
          <cell r="S1101" t="str">
            <v>จังหวัดฮอด</v>
          </cell>
          <cell r="T1101" t="str">
            <v>ผบE806</v>
          </cell>
          <cell r="U1101">
            <v>2565</v>
          </cell>
          <cell r="V1101" t="str">
            <v>ผบE946</v>
          </cell>
          <cell r="W1101">
            <v>2565</v>
          </cell>
          <cell r="AA1101">
            <v>6</v>
          </cell>
          <cell r="AB1101">
            <v>12</v>
          </cell>
          <cell r="AC1101">
            <v>2565</v>
          </cell>
          <cell r="BB1101" t="str">
            <v>สืบทรัพย์ 4/05/67//ลงผล 27/5/67//รายงานผล31/5/67</v>
          </cell>
          <cell r="BC1101">
            <v>1200</v>
          </cell>
          <cell r="BD1101">
            <v>17</v>
          </cell>
          <cell r="BE1101">
            <v>1</v>
          </cell>
          <cell r="BF1101">
            <v>2568</v>
          </cell>
          <cell r="BG1101">
            <v>0</v>
          </cell>
          <cell r="BH1101" t="str">
            <v>-</v>
          </cell>
          <cell r="BI1101" t="str">
            <v>-</v>
          </cell>
          <cell r="BJ1101" t="str">
            <v>-</v>
          </cell>
          <cell r="BK1101">
            <v>0</v>
          </cell>
          <cell r="BL1101">
            <v>1150</v>
          </cell>
          <cell r="BM1101">
            <v>0</v>
          </cell>
          <cell r="BN1101" t="str">
            <v/>
          </cell>
          <cell r="BO1101" t="str">
            <v/>
          </cell>
          <cell r="BP1101" t="str">
            <v/>
          </cell>
          <cell r="BQ1101" t="str">
            <v>-</v>
          </cell>
          <cell r="BR1101" t="str">
            <v>-</v>
          </cell>
          <cell r="BS1101" t="str">
            <v>-</v>
          </cell>
          <cell r="BT1101" t="str">
            <v>นางสาวโชติรส ประทุมมา</v>
          </cell>
          <cell r="BU1101">
            <v>883263011675</v>
          </cell>
          <cell r="BV1101" t="str">
            <v>1.นางสาวโชติรส ประทุมมา
2.นางสาวเบญจมาศ โปธิ
3.นายชัยสว่าง แสงวงค์มา 
4.นางพร แสงวงค์มา</v>
          </cell>
          <cell r="BW1101" t="str">
            <v xml:space="preserve">จำเลยที่ 1
จำเลยที่ 2
คู่สมรสจำเลยที่ 2
จำเลยที่ 3
</v>
          </cell>
          <cell r="BX1101" t="str">
            <v>3-5009-00352-02-7</v>
          </cell>
          <cell r="BY1101"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1" t="str">
            <v>พบ</v>
          </cell>
          <cell r="CB1101">
            <v>4</v>
          </cell>
          <cell r="CD1101" t="str">
            <v>นางสาวโชติรส ประทุมมา</v>
          </cell>
        </row>
        <row r="1102">
          <cell r="B1102">
            <v>2578</v>
          </cell>
          <cell r="C1102">
            <v>1098</v>
          </cell>
          <cell r="D1102">
            <v>27</v>
          </cell>
          <cell r="E1102">
            <v>3</v>
          </cell>
          <cell r="F1102">
            <v>2567</v>
          </cell>
          <cell r="G1102">
            <v>800030097649</v>
          </cell>
          <cell r="H1102" t="str">
            <v>นางสาว</v>
          </cell>
          <cell r="I1102" t="str">
            <v>ศิราณี</v>
          </cell>
          <cell r="J1102" t="str">
            <v>ฟูเมือง</v>
          </cell>
          <cell r="K1102" t="str">
            <v>1-5002-90000-21-5</v>
          </cell>
          <cell r="L1102" t="str">
            <v>ฮอด</v>
          </cell>
          <cell r="M1102" t="str">
            <v>เชียงใหม่ 3</v>
          </cell>
          <cell r="N1102">
            <v>8</v>
          </cell>
          <cell r="O1102" t="str">
            <v>สินเชื่อธนาคารประชาชน</v>
          </cell>
          <cell r="P1102" t="str">
            <v>1.บุคคลค้ำประกัน</v>
          </cell>
          <cell r="Q1102">
            <v>77937.899999999994</v>
          </cell>
          <cell r="R1102" t="str">
            <v>62,027.80</v>
          </cell>
          <cell r="S1102" t="str">
            <v>จังหวัดฮอด</v>
          </cell>
          <cell r="T1102" t="str">
            <v>ผบE32</v>
          </cell>
          <cell r="U1102">
            <v>2565</v>
          </cell>
          <cell r="V1102" t="str">
            <v>ผบ,E193</v>
          </cell>
          <cell r="W1102">
            <v>2565</v>
          </cell>
          <cell r="AA1102">
            <v>15</v>
          </cell>
          <cell r="AB1102">
            <v>3</v>
          </cell>
          <cell r="AC1102">
            <v>2565</v>
          </cell>
          <cell r="BC1102" t="str">
            <v/>
          </cell>
          <cell r="BD1102" t="str">
            <v/>
          </cell>
          <cell r="BE1102" t="str">
            <v/>
          </cell>
          <cell r="BF1102" t="str">
            <v/>
          </cell>
          <cell r="BG1102" t="str">
            <v/>
          </cell>
          <cell r="BH1102" t="str">
            <v/>
          </cell>
          <cell r="BI1102" t="str">
            <v/>
          </cell>
          <cell r="BJ1102" t="str">
            <v/>
          </cell>
          <cell r="BK1102" t="str">
            <v/>
          </cell>
          <cell r="BL1102" t="str">
            <v/>
          </cell>
          <cell r="BM1102" t="str">
            <v/>
          </cell>
          <cell r="BN1102" t="str">
            <v/>
          </cell>
          <cell r="BO1102" t="str">
            <v/>
          </cell>
          <cell r="BP1102" t="str">
            <v/>
          </cell>
          <cell r="BQ1102" t="str">
            <v/>
          </cell>
          <cell r="BR1102" t="str">
            <v/>
          </cell>
          <cell r="BS1102" t="str">
            <v/>
          </cell>
          <cell r="BT1102" t="str">
            <v>นางสาวศิราณี ฟูเมือง</v>
          </cell>
          <cell r="BU1102">
            <v>888164010104</v>
          </cell>
          <cell r="BV1102"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2" t="str">
            <v>จำเลยที่ 1
จำเลยที่ 2
คู่สมรสจำเลยที่ 2
จำเลยที่ 3
คู่สมรสจำเลยที่ 3</v>
          </cell>
          <cell r="BX1102" t="str">
            <v>3-5012-00511-30-1</v>
          </cell>
          <cell r="BY1102"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2" t="str">
            <v>พบ</v>
          </cell>
          <cell r="CB1102">
            <v>5</v>
          </cell>
          <cell r="CD1102" t="str">
            <v>นางสาวศิราณี ฟูเมือง</v>
          </cell>
        </row>
        <row r="1103">
          <cell r="B1103">
            <v>2579</v>
          </cell>
          <cell r="C1103">
            <v>1099</v>
          </cell>
          <cell r="D1103">
            <v>27</v>
          </cell>
          <cell r="E1103">
            <v>3</v>
          </cell>
          <cell r="F1103">
            <v>2567</v>
          </cell>
          <cell r="G1103">
            <v>800055984234</v>
          </cell>
          <cell r="H1103" t="str">
            <v>นาย</v>
          </cell>
          <cell r="I1103" t="str">
            <v>ณัฐพงศ์</v>
          </cell>
          <cell r="J1103" t="str">
            <v>เปงดี</v>
          </cell>
          <cell r="K1103" t="str">
            <v>1-5016-00884-59-5</v>
          </cell>
          <cell r="L1103" t="str">
            <v>ดอยเต่า</v>
          </cell>
          <cell r="M1103" t="str">
            <v xml:space="preserve">เชียงใหม่ 3 </v>
          </cell>
          <cell r="N1103">
            <v>8</v>
          </cell>
          <cell r="O1103" t="str">
            <v>สินเชื่อพัฒนาองค์กรชุมชน(รายบุคคล)</v>
          </cell>
          <cell r="P1103" t="str">
            <v>1.บุคคลค้ำประกัน</v>
          </cell>
          <cell r="Q1103">
            <v>65166.7</v>
          </cell>
          <cell r="R1103">
            <v>52690.19</v>
          </cell>
          <cell r="S1103" t="str">
            <v>จังหวัดฮอด</v>
          </cell>
          <cell r="T1103" t="str">
            <v>ผบE796</v>
          </cell>
          <cell r="U1103">
            <v>2565</v>
          </cell>
          <cell r="V1103" t="str">
            <v>ผบE891</v>
          </cell>
          <cell r="W1103">
            <v>2565</v>
          </cell>
          <cell r="AA1103">
            <v>21</v>
          </cell>
          <cell r="AB1103">
            <v>11</v>
          </cell>
          <cell r="AC1103">
            <v>2564</v>
          </cell>
          <cell r="BB1103" t="str">
            <v>รายงานผลสืบทรัพย์ (รอบ 1) - ไม่พบทรัพย์ 7/8/2567</v>
          </cell>
          <cell r="BC1103">
            <v>900</v>
          </cell>
          <cell r="BD1103">
            <v>17</v>
          </cell>
          <cell r="BE1103">
            <v>2</v>
          </cell>
          <cell r="BF1103">
            <v>2568</v>
          </cell>
          <cell r="BG1103">
            <v>0</v>
          </cell>
          <cell r="BH1103" t="str">
            <v>-</v>
          </cell>
          <cell r="BI1103" t="str">
            <v>-</v>
          </cell>
          <cell r="BJ1103" t="str">
            <v>-</v>
          </cell>
          <cell r="BK1103">
            <v>0</v>
          </cell>
          <cell r="BL1103">
            <v>805</v>
          </cell>
          <cell r="BM1103">
            <v>0</v>
          </cell>
          <cell r="BN1103" t="str">
            <v/>
          </cell>
          <cell r="BO1103" t="str">
            <v/>
          </cell>
          <cell r="BP1103" t="str">
            <v/>
          </cell>
          <cell r="BQ1103" t="str">
            <v>-</v>
          </cell>
          <cell r="BR1103" t="str">
            <v>-</v>
          </cell>
          <cell r="BS1103" t="str">
            <v>-</v>
          </cell>
          <cell r="BT1103" t="str">
            <v>นายณัฐพงศ์ เปงดี</v>
          </cell>
          <cell r="BU1103">
            <v>888164010477</v>
          </cell>
          <cell r="BV1103" t="str">
            <v>1. นายณัฐพงศ์ เปงดี
2. นางสาวนิยดา นุชไตรราช
3. นายชัยวัฒน์ สุริยะ</v>
          </cell>
          <cell r="BW1103" t="str">
            <v>จำเลยที่ 1
จำเลยที่ 2
จำเลยที่ 3</v>
          </cell>
          <cell r="BX1103" t="str">
            <v>1-5016-00084-59-5
3-5017-00025-89-9
3-5017-00026-07-1</v>
          </cell>
          <cell r="BY1103"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3" t="str">
            <v>ไม่พบทรัพย์</v>
          </cell>
          <cell r="CB1103">
            <v>3</v>
          </cell>
          <cell r="CC1103" t="str">
            <v>ธิติพร</v>
          </cell>
          <cell r="CL1103">
            <v>243840</v>
          </cell>
        </row>
        <row r="1104">
          <cell r="B1104">
            <v>2580</v>
          </cell>
          <cell r="C1104">
            <v>1100</v>
          </cell>
          <cell r="D1104">
            <v>27</v>
          </cell>
          <cell r="E1104">
            <v>3</v>
          </cell>
          <cell r="F1104">
            <v>2567</v>
          </cell>
          <cell r="G1104">
            <v>800190719164</v>
          </cell>
          <cell r="H1104" t="str">
            <v>นาย</v>
          </cell>
          <cell r="I1104" t="str">
            <v>ณัฐพงศ์</v>
          </cell>
          <cell r="J1104" t="str">
            <v>ผางวารี</v>
          </cell>
          <cell r="K1104" t="str">
            <v>1-5099-00356-15-6</v>
          </cell>
          <cell r="L1104" t="str">
            <v>จอมทอง</v>
          </cell>
          <cell r="M1104" t="str">
            <v>เชียงใหม่ 3</v>
          </cell>
          <cell r="N1104">
            <v>8</v>
          </cell>
          <cell r="O1104" t="str">
            <v>สินเชื่อผู้รายได้ประจำ Covid-19 (PSA)</v>
          </cell>
          <cell r="P1104" t="str">
            <v>1.บุคคลค้ำประกัน</v>
          </cell>
          <cell r="Q1104">
            <v>34049.47</v>
          </cell>
          <cell r="R1104" t="str">
            <v>31,575.90</v>
          </cell>
          <cell r="S1104" t="str">
            <v>จังหวัดลำพูน</v>
          </cell>
          <cell r="T1104" t="str">
            <v>ผบE1689</v>
          </cell>
          <cell r="U1104">
            <v>2565</v>
          </cell>
          <cell r="V1104" t="str">
            <v>ผบE2110</v>
          </cell>
          <cell r="W1104">
            <v>2565</v>
          </cell>
          <cell r="AA1104">
            <v>20</v>
          </cell>
          <cell r="AB1104">
            <v>10</v>
          </cell>
          <cell r="AC1104">
            <v>2565</v>
          </cell>
          <cell r="BB1104" t="str">
            <v>สืบทรัพย์ครั้งที่ 1 27/5/2567// ลงผลสืบครั้งที่ 1 5/6/2567//รายงานผลสืบทรัพย์11/6/2567//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นายณัฐพงศ์ ผางวารี</v>
          </cell>
          <cell r="BU1104">
            <v>888165010020</v>
          </cell>
          <cell r="BV1104" t="str">
            <v xml:space="preserve">1.นายณัฐพงศ์  ผางวารี 
2.นางณปภัชหรือมิ่งขวัญ  สุภาศรีหรือคำส่วย
3.นายปิยะพงศ์หรือรชธร  สุภาศรี
</v>
          </cell>
          <cell r="BW1104" t="str">
            <v>จำเลยที่ 1
จำเลยที่ 2
คู่สมรสจำเลยที่ 2</v>
          </cell>
          <cell r="BX1104" t="str">
            <v xml:space="preserve">1-5099-00356-15-6
3-5013-00643-21-8
3-5019-00009-14-5
</v>
          </cell>
          <cell r="BY1104"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5">
          <cell r="B1105">
            <v>2581</v>
          </cell>
          <cell r="C1105">
            <v>1101</v>
          </cell>
          <cell r="G1105">
            <v>800093571183</v>
          </cell>
          <cell r="H1105" t="str">
            <v>นาย</v>
          </cell>
          <cell r="I1105" t="str">
            <v>สิรภัทร</v>
          </cell>
          <cell r="J1105" t="str">
            <v>สุต๋าคำ</v>
          </cell>
          <cell r="K1105" t="str">
            <v>3-5002-00272-07-1</v>
          </cell>
          <cell r="L1105" t="str">
            <v>จอมทอง</v>
          </cell>
          <cell r="M1105" t="str">
            <v>เชียงใหม่ 3</v>
          </cell>
          <cell r="N1105">
            <v>8</v>
          </cell>
          <cell r="O1105" t="str">
            <v>สินเชื่อแก้ไขปัญหาหนี้นอกระบบ PSAระยะที่2</v>
          </cell>
          <cell r="P1105" t="str">
            <v>1.บุคคลค้ำประกัน</v>
          </cell>
          <cell r="S1105" t="str">
            <v>จังหวัดฮอด</v>
          </cell>
          <cell r="T1105" t="str">
            <v>ผบE434</v>
          </cell>
          <cell r="U1105">
            <v>2565</v>
          </cell>
          <cell r="V1105" t="str">
            <v>ผบE544</v>
          </cell>
          <cell r="W1105">
            <v>2565</v>
          </cell>
          <cell r="AA1105">
            <v>27</v>
          </cell>
          <cell r="AB1105">
            <v>7</v>
          </cell>
          <cell r="AC1105">
            <v>2565</v>
          </cell>
          <cell r="BB1105" t="str">
            <v>สืบทรัพย์ครั้งที่1 24/4/67//ลงผลสืบ27/4/67//รอคัดภาพลักษณ์//ลงผลคัดภาพลักษณ์17/5/67//รายงานรอบที่หนึ่ง17/5/2567</v>
          </cell>
          <cell r="BC1105" t="str">
            <v/>
          </cell>
          <cell r="BD1105" t="str">
            <v/>
          </cell>
          <cell r="BE1105" t="str">
            <v/>
          </cell>
          <cell r="BF1105" t="str">
            <v/>
          </cell>
          <cell r="BG1105" t="str">
            <v/>
          </cell>
          <cell r="BH1105" t="str">
            <v/>
          </cell>
          <cell r="BI1105" t="str">
            <v/>
          </cell>
          <cell r="BJ1105" t="str">
            <v/>
          </cell>
          <cell r="BK1105" t="str">
            <v/>
          </cell>
          <cell r="BL1105" t="str">
            <v/>
          </cell>
          <cell r="BM1105" t="str">
            <v/>
          </cell>
          <cell r="BN1105" t="str">
            <v/>
          </cell>
          <cell r="BO1105" t="str">
            <v/>
          </cell>
          <cell r="BP1105" t="str">
            <v/>
          </cell>
          <cell r="BQ1105" t="str">
            <v/>
          </cell>
          <cell r="BR1105" t="str">
            <v/>
          </cell>
          <cell r="BS1105" t="str">
            <v/>
          </cell>
          <cell r="BT1105" t="str">
            <v>นายสิรภัทร สุต๋าคำ</v>
          </cell>
          <cell r="BU1105">
            <v>888165010037</v>
          </cell>
          <cell r="BV1105" t="str">
            <v>นายสิริภัทร  สุต๋าคำ
นางสาวพิชชานันท์  ตุ้มปามา
นายนิติพงษ์  แสนสุรินทร์
นางสาวทิพวรรณ  ทองมาลัย</v>
          </cell>
          <cell r="BW1105" t="str">
            <v>จำเลยที่1
จำเลยที่ 2
คู่สมรสจำเลยที่ 2
จำเลยที่ 3</v>
          </cell>
          <cell r="BX1105" t="str">
            <v>3-5002-00272-07-1
1-5051-00000-94-9
1-5002-00177-60-9
1-6599-00075-75-0</v>
          </cell>
          <cell r="BY1105"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5" t="str">
            <v>พบ</v>
          </cell>
          <cell r="CB1105">
            <v>4</v>
          </cell>
        </row>
        <row r="1106">
          <cell r="B1106">
            <v>2582</v>
          </cell>
          <cell r="C1106">
            <v>1102</v>
          </cell>
          <cell r="G1106">
            <v>800094730432</v>
          </cell>
          <cell r="H1106" t="str">
            <v>นาย</v>
          </cell>
          <cell r="I1106" t="str">
            <v>จรัส</v>
          </cell>
          <cell r="J1106" t="str">
            <v>ฟูคำฟู</v>
          </cell>
          <cell r="K1106" t="str">
            <v>5-5804-90001-52-8</v>
          </cell>
          <cell r="L1106" t="str">
            <v>จอมทอง</v>
          </cell>
          <cell r="M1106" t="str">
            <v xml:space="preserve">เชียงใหม่ 3 </v>
          </cell>
          <cell r="N1106">
            <v>8</v>
          </cell>
          <cell r="O1106" t="str">
            <v>สินเชื่อแก้ไขปัญหาหนี้นอกระบบ PSAระยะที่2</v>
          </cell>
          <cell r="P1106" t="str">
            <v>1.บุคคลค้ำประกัน</v>
          </cell>
          <cell r="S1106" t="str">
            <v>จังหวัดฮอด</v>
          </cell>
          <cell r="T1106" t="str">
            <v>ผบE429</v>
          </cell>
          <cell r="U1106">
            <v>2565</v>
          </cell>
          <cell r="V1106" t="str">
            <v>ผบE626</v>
          </cell>
          <cell r="W1106">
            <v>2565</v>
          </cell>
          <cell r="AA1106">
            <v>23</v>
          </cell>
          <cell r="AB1106">
            <v>8</v>
          </cell>
          <cell r="AC1106">
            <v>2565</v>
          </cell>
          <cell r="AZ1106" t="str">
            <v xml:space="preserve"> </v>
          </cell>
          <cell r="BB1106" t="str">
            <v>รายงานผลสืบทรัพย์ 30/4/2567</v>
          </cell>
          <cell r="BC1106">
            <v>900</v>
          </cell>
          <cell r="BD1106">
            <v>17</v>
          </cell>
          <cell r="BE1106">
            <v>1</v>
          </cell>
          <cell r="BF1106">
            <v>2568</v>
          </cell>
          <cell r="BG1106">
            <v>0</v>
          </cell>
          <cell r="BH1106" t="str">
            <v>-</v>
          </cell>
          <cell r="BI1106" t="str">
            <v>-</v>
          </cell>
          <cell r="BJ1106" t="str">
            <v>-</v>
          </cell>
          <cell r="BK1106">
            <v>0</v>
          </cell>
          <cell r="BL1106">
            <v>630</v>
          </cell>
          <cell r="BM1106">
            <v>0</v>
          </cell>
          <cell r="BN1106" t="str">
            <v/>
          </cell>
          <cell r="BO1106" t="str">
            <v/>
          </cell>
          <cell r="BP1106" t="str">
            <v/>
          </cell>
          <cell r="BQ1106" t="str">
            <v>-</v>
          </cell>
          <cell r="BR1106" t="str">
            <v>-</v>
          </cell>
          <cell r="BS1106" t="str">
            <v>-</v>
          </cell>
          <cell r="BT1106" t="str">
            <v>นายจรัส ฟูคำฟู</v>
          </cell>
          <cell r="BU1106">
            <v>888165010040</v>
          </cell>
          <cell r="BV1106" t="str">
            <v>1.นายจรัส ฟูคำฟู
2.นางสาววันเพ็ญ ไชยวงค์
3.นายประสาน ไชยวงค์</v>
          </cell>
          <cell r="BW1106" t="str">
            <v>จำเลยที่ 1
จำเลยที่ 2
คู่สมรสจำเลยที่ 2</v>
          </cell>
          <cell r="BX1106" t="str">
            <v xml:space="preserve">5-5804-90001-52-8
1-5002-00153-82-3
1-5002-00144-89-1
</v>
          </cell>
          <cell r="BY110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6" t="str">
            <v>ไม่พบ</v>
          </cell>
          <cell r="CB1106">
            <v>3</v>
          </cell>
        </row>
        <row r="1107">
          <cell r="B1107">
            <v>2583</v>
          </cell>
          <cell r="C1107">
            <v>1103</v>
          </cell>
          <cell r="G1107">
            <v>800072153813</v>
          </cell>
          <cell r="H1107" t="str">
            <v>นาง</v>
          </cell>
          <cell r="I1107" t="str">
            <v>บัวแก้ว</v>
          </cell>
          <cell r="J1107" t="str">
            <v>ยาพิชัย</v>
          </cell>
          <cell r="K1107" t="str">
            <v xml:space="preserve">3-5002-00778-78-1 </v>
          </cell>
          <cell r="L1107" t="str">
            <v>จอมทอง</v>
          </cell>
          <cell r="M1107" t="str">
            <v xml:space="preserve">เชียงใหม่ 3 </v>
          </cell>
          <cell r="N1107">
            <v>8</v>
          </cell>
          <cell r="O1107" t="str">
            <v>สินเชื่อธนาคารประชาชน</v>
          </cell>
          <cell r="P1107" t="str">
            <v>1.บุคคลค้ำประกัน</v>
          </cell>
          <cell r="S1107" t="str">
            <v>แขวงเชียงใหม่</v>
          </cell>
          <cell r="T1107" t="str">
            <v>ผบ.889</v>
          </cell>
          <cell r="U1107">
            <v>2565</v>
          </cell>
          <cell r="V1107" t="str">
            <v>ผบ.1303</v>
          </cell>
          <cell r="W1107">
            <v>2565</v>
          </cell>
          <cell r="AA1107">
            <v>17</v>
          </cell>
          <cell r="AB1107">
            <v>8</v>
          </cell>
          <cell r="AC1107">
            <v>2565</v>
          </cell>
          <cell r="BC1107" t="str">
            <v/>
          </cell>
          <cell r="BD1107" t="str">
            <v/>
          </cell>
          <cell r="BE1107" t="str">
            <v/>
          </cell>
          <cell r="BF1107" t="str">
            <v/>
          </cell>
          <cell r="BG1107" t="str">
            <v/>
          </cell>
          <cell r="BH1107" t="str">
            <v/>
          </cell>
          <cell r="BI1107" t="str">
            <v/>
          </cell>
          <cell r="BJ1107" t="str">
            <v/>
          </cell>
          <cell r="BK1107" t="str">
            <v/>
          </cell>
          <cell r="BL1107" t="str">
            <v/>
          </cell>
          <cell r="BM1107" t="str">
            <v/>
          </cell>
          <cell r="BN1107" t="str">
            <v/>
          </cell>
          <cell r="BO1107" t="str">
            <v/>
          </cell>
          <cell r="BP1107" t="str">
            <v/>
          </cell>
          <cell r="BQ1107" t="str">
            <v/>
          </cell>
          <cell r="BR1107" t="str">
            <v/>
          </cell>
          <cell r="BS1107" t="str">
            <v/>
          </cell>
          <cell r="BT1107" t="str">
            <v>นางบัวแก้ว ยาพิชัย</v>
          </cell>
          <cell r="BU1107">
            <v>888165010027</v>
          </cell>
          <cell r="BV1107" t="str">
            <v>1.นางบัวแก้ว ยาพิชัย
2.นางนิลุบล ขาวพนัต
3.นายจำรัส กันทะยวง
4.นางปราณี กันทะยวง</v>
          </cell>
          <cell r="BW1107" t="str">
            <v>จำเลยที่ 1
จำเลยที่ 2
จำเลยที่ 3
คู่สมรสจำเลยที่ 3</v>
          </cell>
          <cell r="BX1107" t="str">
            <v>3-5002-00778-78-1
3-5002-00946-97-8
3-5016-00012-23-0
3-5002-00800-19-1</v>
          </cell>
          <cell r="BY1107"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7" t="str">
            <v>ไม่พบ</v>
          </cell>
          <cell r="CB1107">
            <v>4</v>
          </cell>
        </row>
        <row r="1108">
          <cell r="B1108">
            <v>2584</v>
          </cell>
          <cell r="C1108">
            <v>1104</v>
          </cell>
          <cell r="D1108">
            <v>27</v>
          </cell>
          <cell r="E1108">
            <v>3</v>
          </cell>
          <cell r="F1108">
            <v>2567</v>
          </cell>
          <cell r="G1108">
            <v>800090964464</v>
          </cell>
          <cell r="H1108" t="str">
            <v>นางสาว</v>
          </cell>
          <cell r="I1108" t="str">
            <v>ชลลดา</v>
          </cell>
          <cell r="J1108" t="str">
            <v>อุดงหรือสงวนศิลป์</v>
          </cell>
          <cell r="K1108" t="str">
            <v>1-5002-00143-96-8</v>
          </cell>
          <cell r="L1108" t="str">
            <v>จอมทอง</v>
          </cell>
          <cell r="M1108" t="str">
            <v xml:space="preserve">เชียงใหม่ 3 </v>
          </cell>
          <cell r="N1108">
            <v>8</v>
          </cell>
          <cell r="O1108" t="str">
            <v>สินเชื่อแก้ไขปัญหาหนี้นอกระบบ PSAระยะที่2</v>
          </cell>
          <cell r="P1108" t="str">
            <v>1.บุคคลค้ำประกัน</v>
          </cell>
          <cell r="Q1108">
            <v>43296.83</v>
          </cell>
          <cell r="R1108" t="str">
            <v>34,660.50</v>
          </cell>
          <cell r="S1108" t="str">
            <v>จังหวัดฮอด</v>
          </cell>
          <cell r="T1108" t="str">
            <v>ผบE439</v>
          </cell>
          <cell r="U1108">
            <v>2565</v>
          </cell>
          <cell r="V1108" t="str">
            <v>ผบE558</v>
          </cell>
          <cell r="W1108">
            <v>2565</v>
          </cell>
          <cell r="AA1108">
            <v>27</v>
          </cell>
          <cell r="AB1108">
            <v>7</v>
          </cell>
          <cell r="AC1108">
            <v>2565</v>
          </cell>
          <cell r="BB1108" t="str">
            <v>สืบทรัพย์ 14/05/67//ลงผล 21/5/67//รายงานผล21/5/67</v>
          </cell>
          <cell r="BC1108">
            <v>1200</v>
          </cell>
          <cell r="BD1108">
            <v>17</v>
          </cell>
          <cell r="BE1108">
            <v>1</v>
          </cell>
          <cell r="BF1108">
            <v>2568</v>
          </cell>
          <cell r="BG1108">
            <v>0</v>
          </cell>
          <cell r="BH1108" t="str">
            <v>-</v>
          </cell>
          <cell r="BI1108" t="str">
            <v>-</v>
          </cell>
          <cell r="BJ1108" t="str">
            <v>-</v>
          </cell>
          <cell r="BK1108">
            <v>0</v>
          </cell>
          <cell r="BL1108">
            <v>1050</v>
          </cell>
          <cell r="BM1108">
            <v>0</v>
          </cell>
          <cell r="BN1108" t="str">
            <v/>
          </cell>
          <cell r="BO1108" t="str">
            <v/>
          </cell>
          <cell r="BP1108" t="str">
            <v/>
          </cell>
          <cell r="BQ1108" t="str">
            <v>-</v>
          </cell>
          <cell r="BR1108" t="str">
            <v>-</v>
          </cell>
          <cell r="BS1108" t="str">
            <v>-</v>
          </cell>
          <cell r="BT1108" t="str">
            <v>นางสาวชลลดา อุดงหรือสงวนศิลป์</v>
          </cell>
          <cell r="BU1108">
            <v>888165010039</v>
          </cell>
          <cell r="BV1108" t="str">
            <v>1.นางสาว ชลดดา อุดง
2.นายสิทธิชัย สวงนศิลป์
3.นางสาวณิชานันท์ คำมามูล
4.นางสาวรัชดา รรมขัน</v>
          </cell>
          <cell r="BW1108" t="str">
            <v>จำเลยที่ 1
คู่สมรสจำเลยที่ 1
จำเลยที่ 2
จำเลยที่ 3</v>
          </cell>
          <cell r="BX1108" t="str">
            <v xml:space="preserve">1-5002-00143-36-8
1-5099-01062-90-3
3-5002-00620-43-6
1-5099-01355-37-4
</v>
          </cell>
          <cell r="BY1108"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8" t="str">
            <v>ไม่พบ</v>
          </cell>
          <cell r="CB1108">
            <v>4</v>
          </cell>
        </row>
        <row r="1109">
          <cell r="B1109">
            <v>2585</v>
          </cell>
          <cell r="C1109">
            <v>1105</v>
          </cell>
          <cell r="D1109">
            <v>27</v>
          </cell>
          <cell r="E1109">
            <v>3</v>
          </cell>
          <cell r="F1109">
            <v>2567</v>
          </cell>
          <cell r="G1109">
            <v>80096252286</v>
          </cell>
          <cell r="H1109" t="str">
            <v>นางสาว</v>
          </cell>
          <cell r="I1109" t="str">
            <v>แจ่มจันทร์</v>
          </cell>
          <cell r="J1109" t="str">
            <v>เหมพันธุ์</v>
          </cell>
          <cell r="K1109" t="str">
            <v>1-5099-00094-87-9</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54957.760000000002</v>
          </cell>
          <cell r="R1109" t="str">
            <v>42,494.00</v>
          </cell>
          <cell r="S1109" t="str">
            <v>แขวงเชียงใหม่</v>
          </cell>
          <cell r="T1109" t="str">
            <v>ผบE5225</v>
          </cell>
          <cell r="U1109">
            <v>2565</v>
          </cell>
          <cell r="V1109" t="str">
            <v xml:space="preserve">	ผบE7513</v>
          </cell>
          <cell r="W1109">
            <v>2565</v>
          </cell>
          <cell r="AA1109">
            <v>25</v>
          </cell>
          <cell r="AB1109">
            <v>10</v>
          </cell>
          <cell r="AC1109">
            <v>2565</v>
          </cell>
          <cell r="BB1109" t="str">
            <v>รายงานสืบทรัพย์ - พบทรัพย์ 27/8/2567</v>
          </cell>
          <cell r="BC1109">
            <v>900</v>
          </cell>
          <cell r="BD1109">
            <v>17</v>
          </cell>
          <cell r="BE1109">
            <v>2</v>
          </cell>
          <cell r="BF1109">
            <v>2568</v>
          </cell>
          <cell r="BG1109">
            <v>0</v>
          </cell>
          <cell r="BH1109" t="str">
            <v>-</v>
          </cell>
          <cell r="BI1109" t="str">
            <v>-</v>
          </cell>
          <cell r="BJ1109" t="str">
            <v>-</v>
          </cell>
          <cell r="BK1109">
            <v>0</v>
          </cell>
          <cell r="BL1109">
            <v>1965</v>
          </cell>
          <cell r="BM1109">
            <v>0</v>
          </cell>
          <cell r="BN1109" t="str">
            <v/>
          </cell>
          <cell r="BO1109" t="str">
            <v/>
          </cell>
          <cell r="BP1109" t="str">
            <v/>
          </cell>
          <cell r="BQ1109" t="str">
            <v>-</v>
          </cell>
          <cell r="BR1109" t="str">
            <v>-</v>
          </cell>
          <cell r="BS1109" t="str">
            <v>-</v>
          </cell>
          <cell r="BT1109" t="str">
            <v>นางสาวแจ่มจันทร์ เหมพันธุ์</v>
          </cell>
          <cell r="BU1109">
            <v>888165010011</v>
          </cell>
          <cell r="BV1109" t="str">
            <v>1. นางสาวนันทพัชร์ ปันธนามณีรัตน์ 
หรือนางสาวแจ่มจันทร์ เหมพันธ์
2. นางเอมิกา จูเมาหรือแก้วแก้ว
3. นายเอกชัย จูเมา</v>
          </cell>
          <cell r="BW1109" t="str">
            <v>จำเลยที่ 1
จำเลยที่ 2
คู่สมรสจำเลยที่ 2</v>
          </cell>
          <cell r="BX1109" t="str">
            <v>1-5099-00094-87-9
3-5711-00200-38-0
1-6099-90011-95-1</v>
          </cell>
          <cell r="BY1109"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9" t="str">
            <v>พบทรัพย์</v>
          </cell>
          <cell r="CB1109">
            <v>3</v>
          </cell>
          <cell r="CC1109" t="str">
            <v>ธิติพร</v>
          </cell>
          <cell r="CL1109">
            <v>243857</v>
          </cell>
        </row>
        <row r="1110">
          <cell r="B1110">
            <v>2586</v>
          </cell>
          <cell r="C1110">
            <v>1106</v>
          </cell>
          <cell r="D1110">
            <v>27</v>
          </cell>
          <cell r="E1110">
            <v>3</v>
          </cell>
          <cell r="F1110">
            <v>2567</v>
          </cell>
          <cell r="G1110">
            <v>800096282978</v>
          </cell>
          <cell r="H1110" t="str">
            <v>นางสาว</v>
          </cell>
          <cell r="I1110" t="str">
            <v>พนิตตา</v>
          </cell>
          <cell r="J1110" t="str">
            <v>ปัญญาพร</v>
          </cell>
          <cell r="K1110" t="str">
            <v>3-5099-00855-08-6</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47830.69</v>
          </cell>
          <cell r="R1110" t="str">
            <v>39,596.00</v>
          </cell>
          <cell r="S1110" t="str">
            <v>แขวงเชียงใหม่</v>
          </cell>
          <cell r="T1110" t="str">
            <v>ผบ.887</v>
          </cell>
          <cell r="U1110">
            <v>2565</v>
          </cell>
          <cell r="V1110" t="str">
            <v>ผบ.1302</v>
          </cell>
          <cell r="W1110">
            <v>2565</v>
          </cell>
          <cell r="AA1110">
            <v>17</v>
          </cell>
          <cell r="AB1110">
            <v>8</v>
          </cell>
          <cell r="AC1110">
            <v>2565</v>
          </cell>
          <cell r="BB1110" t="str">
            <v>รายงานผลสืบทรัพย์ - ไม่พบทรัพย์ 19/8/2567</v>
          </cell>
          <cell r="BC1110">
            <v>900</v>
          </cell>
          <cell r="BD1110">
            <v>17</v>
          </cell>
          <cell r="BE1110">
            <v>2</v>
          </cell>
          <cell r="BF1110">
            <v>2568</v>
          </cell>
          <cell r="BG1110">
            <v>0</v>
          </cell>
          <cell r="BH1110" t="str">
            <v>-</v>
          </cell>
          <cell r="BI1110" t="str">
            <v>-</v>
          </cell>
          <cell r="BJ1110" t="str">
            <v>-</v>
          </cell>
          <cell r="BK1110">
            <v>0</v>
          </cell>
          <cell r="BL1110">
            <v>1125</v>
          </cell>
          <cell r="BM1110">
            <v>0</v>
          </cell>
          <cell r="BN1110" t="str">
            <v/>
          </cell>
          <cell r="BO1110" t="str">
            <v/>
          </cell>
          <cell r="BP1110" t="str">
            <v/>
          </cell>
          <cell r="BQ1110" t="str">
            <v>-</v>
          </cell>
          <cell r="BR1110" t="str">
            <v>-</v>
          </cell>
          <cell r="BS1110" t="str">
            <v>-</v>
          </cell>
          <cell r="BT1110" t="str">
            <v>นางสาวพนิตตา ปัญญาพร</v>
          </cell>
          <cell r="BU1110">
            <v>88165010009</v>
          </cell>
          <cell r="BV1110" t="str">
            <v>1. นางพนิตตา ปัญญาพร
2. นางสาวณรุดาภา วัฒนาธีระภัค
3. นายธชายุธ คำมีผล</v>
          </cell>
          <cell r="BW1110" t="str">
            <v>จำเลยที่ 1
จำเลยที่ 2
คู่สมรสจำเลยที่ 2</v>
          </cell>
          <cell r="BX1110" t="str">
            <v>3-5099-00855-08-6
3-5016-00234-59-3
3-5799-00362-25-0</v>
          </cell>
          <cell r="BY1110"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10" t="str">
            <v>ไม่พบทรัพย์</v>
          </cell>
          <cell r="CB1110">
            <v>3</v>
          </cell>
          <cell r="CC1110" t="str">
            <v>ธิติพร</v>
          </cell>
          <cell r="CL1110">
            <v>243854</v>
          </cell>
        </row>
        <row r="1111">
          <cell r="B1111">
            <v>2587</v>
          </cell>
          <cell r="C1111">
            <v>1107</v>
          </cell>
          <cell r="D1111">
            <v>27</v>
          </cell>
          <cell r="E1111">
            <v>3</v>
          </cell>
          <cell r="F1111">
            <v>2567</v>
          </cell>
          <cell r="G1111">
            <v>800094861773</v>
          </cell>
          <cell r="H1111" t="str">
            <v>นางสาว</v>
          </cell>
          <cell r="I1111" t="str">
            <v>สุภาณี</v>
          </cell>
          <cell r="J1111" t="str">
            <v>ศรีวิชัย</v>
          </cell>
          <cell r="K1111" t="str">
            <v>3-5001-00191-66-5</v>
          </cell>
          <cell r="L1111" t="str">
            <v>ดอยเต่า</v>
          </cell>
          <cell r="M1111" t="str">
            <v>เชียงใหม่ 3</v>
          </cell>
          <cell r="N1111">
            <v>8</v>
          </cell>
          <cell r="O1111" t="str">
            <v>สินเชื่อแก้ไขปัญหาหนี้นอกระบบ PSAระยะที่2</v>
          </cell>
          <cell r="P1111" t="str">
            <v>1.บุคคลค้ำประกัน</v>
          </cell>
          <cell r="Q1111">
            <v>52644.83</v>
          </cell>
          <cell r="R1111" t="str">
            <v>42,264.00</v>
          </cell>
          <cell r="S1111" t="str">
            <v>แขวงเชียงใหม่</v>
          </cell>
          <cell r="T1111" t="str">
            <v>ผบ.891</v>
          </cell>
          <cell r="U1111">
            <v>2565</v>
          </cell>
          <cell r="V1111" t="str">
            <v>ผบ.13015</v>
          </cell>
          <cell r="W1111">
            <v>2565</v>
          </cell>
          <cell r="AA1111">
            <v>17</v>
          </cell>
          <cell r="AB1111">
            <v>8</v>
          </cell>
          <cell r="AC1111">
            <v>2565</v>
          </cell>
          <cell r="BB1111" t="str">
            <v>รายงานสืบทรัพย์ - พบทรัพย์ 27/8/2567</v>
          </cell>
          <cell r="BC1111">
            <v>600</v>
          </cell>
          <cell r="BD1111">
            <v>17</v>
          </cell>
          <cell r="BE1111">
            <v>2</v>
          </cell>
          <cell r="BF1111">
            <v>2568</v>
          </cell>
          <cell r="BG1111">
            <v>0</v>
          </cell>
          <cell r="BH1111" t="str">
            <v>-</v>
          </cell>
          <cell r="BI1111" t="str">
            <v>-</v>
          </cell>
          <cell r="BJ1111" t="str">
            <v>-</v>
          </cell>
          <cell r="BK1111">
            <v>0</v>
          </cell>
          <cell r="BL1111">
            <v>915</v>
          </cell>
          <cell r="BM1111">
            <v>0</v>
          </cell>
          <cell r="BN1111" t="str">
            <v/>
          </cell>
          <cell r="BO1111" t="str">
            <v/>
          </cell>
          <cell r="BP1111" t="str">
            <v/>
          </cell>
          <cell r="BQ1111" t="str">
            <v>-</v>
          </cell>
          <cell r="BR1111" t="str">
            <v>-</v>
          </cell>
          <cell r="BS1111" t="str">
            <v>-</v>
          </cell>
          <cell r="BT1111" t="str">
            <v>นางสาวสุภาณี ศรีวิชัย</v>
          </cell>
          <cell r="BU1111">
            <v>888165010008</v>
          </cell>
          <cell r="BV1111" t="str">
            <v>1. นางสาวสุภาณี ศรีวิชัย
2. นางสาวพึงพิศ ใจใหญ่</v>
          </cell>
          <cell r="BW1111" t="str">
            <v>จำเลยที่ 1
จำเลยที่ 2</v>
          </cell>
          <cell r="BX1111" t="str">
            <v>3-5001-00191-66-5
3-5001-00200-46-0</v>
          </cell>
          <cell r="BY1111"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1" t="str">
            <v>พบทรัพย์</v>
          </cell>
          <cell r="CB1111">
            <v>2</v>
          </cell>
          <cell r="CC1111" t="str">
            <v>ธิติพร</v>
          </cell>
          <cell r="CL1111">
            <v>243857</v>
          </cell>
        </row>
        <row r="1112">
          <cell r="B1112">
            <v>2588</v>
          </cell>
          <cell r="C1112">
            <v>1108</v>
          </cell>
          <cell r="D1112">
            <v>27</v>
          </cell>
          <cell r="E1112">
            <v>3</v>
          </cell>
          <cell r="F1112">
            <v>2567</v>
          </cell>
          <cell r="G1112">
            <v>800082990519</v>
          </cell>
          <cell r="H1112" t="str">
            <v>นาย</v>
          </cell>
          <cell r="I1112" t="str">
            <v>มนูญ</v>
          </cell>
          <cell r="J1112" t="str">
            <v>ติ๊บซอ</v>
          </cell>
          <cell r="K1112" t="str">
            <v>1-5016-00120-60-5</v>
          </cell>
          <cell r="L1112" t="str">
            <v>ฮอด</v>
          </cell>
          <cell r="M1112" t="str">
            <v>เชียงใหม่ 3</v>
          </cell>
          <cell r="N1112">
            <v>8</v>
          </cell>
          <cell r="O1112" t="str">
            <v>สินเชื่อธนาคารประชาชน</v>
          </cell>
          <cell r="P1112" t="str">
            <v>1.บุคคลค้ำประกัน</v>
          </cell>
          <cell r="Q1112">
            <v>41234.32</v>
          </cell>
          <cell r="R1112" t="str">
            <v>30,826.28</v>
          </cell>
          <cell r="S1112" t="str">
            <v>จังหวัดฮอด</v>
          </cell>
          <cell r="T1112" t="str">
            <v>ผบE672</v>
          </cell>
          <cell r="U1112">
            <v>2565</v>
          </cell>
          <cell r="V1112" t="str">
            <v>ผบE772</v>
          </cell>
          <cell r="W1112">
            <v>2565</v>
          </cell>
          <cell r="AA1112">
            <v>11</v>
          </cell>
          <cell r="AB1112">
            <v>10</v>
          </cell>
          <cell r="AC1112">
            <v>2565</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นายมนูญ ติ๊บซอ</v>
          </cell>
          <cell r="BU1112">
            <v>888165010309</v>
          </cell>
          <cell r="BV1112" t="str">
            <v>1.นายมนูญ ติ๊บซอ
2.นายก้องเกียรติ ตุ้ยดง
3. นางสาวนฤมล ปัญญาปินทร์
4.นางสาวอัญญามาศ ทานา
5.นายจักรกฤษท์ อุปละ</v>
          </cell>
          <cell r="BW1112" t="str">
            <v>จำเลยที่ 1
จำเลยที่ 2
คู่สมรสจำเลยที่ 2
จำเลยที่ 3
คู่สมรสจำเลยที่ 3</v>
          </cell>
          <cell r="BX1112" t="str">
            <v xml:space="preserve">1-5016-00120-60-5
1-5099-010229-01-9
1-5016-00100-28-1
1-5003-00053-17-1
3-5016-00084-13-3
</v>
          </cell>
          <cell r="BY111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2" t="str">
            <v>ไม่พบ</v>
          </cell>
          <cell r="CB1112">
            <v>5</v>
          </cell>
        </row>
        <row r="1113">
          <cell r="B1113">
            <v>2589</v>
          </cell>
          <cell r="C1113">
            <v>1109</v>
          </cell>
          <cell r="D1113">
            <v>27</v>
          </cell>
          <cell r="E1113">
            <v>3</v>
          </cell>
          <cell r="F1113">
            <v>2567</v>
          </cell>
          <cell r="G1113">
            <v>800088337368</v>
          </cell>
          <cell r="H1113" t="str">
            <v>นางสาว</v>
          </cell>
          <cell r="I1113" t="str">
            <v>บุศรา</v>
          </cell>
          <cell r="J1113" t="str">
            <v>วารินทร์</v>
          </cell>
          <cell r="K1113" t="str">
            <v>1-5002-00111-34-9</v>
          </cell>
          <cell r="L1113" t="str">
            <v>ฮอด</v>
          </cell>
          <cell r="M1113" t="str">
            <v>เชียงใหม่ 3</v>
          </cell>
          <cell r="N1113">
            <v>8</v>
          </cell>
          <cell r="O1113" t="str">
            <v>สินเชื่อธนาคารประชาชน</v>
          </cell>
          <cell r="P1113" t="str">
            <v>1.บุคคลค้ำประกัน</v>
          </cell>
          <cell r="Q1113">
            <v>199651.69</v>
          </cell>
          <cell r="R1113" t="str">
            <v>161,907.20</v>
          </cell>
          <cell r="S1113" t="str">
            <v>จังหวัดฮอด</v>
          </cell>
          <cell r="T1113" t="str">
            <v>ผบE669</v>
          </cell>
          <cell r="U1113">
            <v>2565</v>
          </cell>
          <cell r="V1113" t="str">
            <v>ผบE809</v>
          </cell>
          <cell r="W1113">
            <v>2565</v>
          </cell>
          <cell r="AA1113">
            <v>31</v>
          </cell>
          <cell r="AB1113">
            <v>1</v>
          </cell>
          <cell r="AC1113">
            <v>2565</v>
          </cell>
          <cell r="BB1113" t="str">
            <v>สืบทรัพย์ 14/05/67//ลงผล 21/5/67//รายงานผล21/5/67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นางสาวบุศรา วารินทร์</v>
          </cell>
          <cell r="BU1113">
            <v>888165010324</v>
          </cell>
          <cell r="BV1113" t="str">
            <v xml:space="preserve">1.นางสาวบุศรา วารินทร์ 
2.นายปํณณธร คำสม
3. นางสาวพิมพ์ภักดิ์ คงแดง
4.นางสาวชลธิชา จินาวงค์
</v>
          </cell>
          <cell r="BW1113" t="str">
            <v>จำเลยที่ 1
จำเลยที่ 2
คู่สมรสจำเลยที่ 2
จำเลยที่ 3</v>
          </cell>
          <cell r="BX1113" t="str">
            <v xml:space="preserve">1-5002-00111-34-9
3-5016-00265-44-8
1-5804-00017-69-9
1-5016-00061-51-0
</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3" t="str">
            <v>ไม่พบ</v>
          </cell>
          <cell r="CB1113">
            <v>4</v>
          </cell>
        </row>
        <row r="1114">
          <cell r="B1114">
            <v>2590</v>
          </cell>
          <cell r="C1114">
            <v>1110</v>
          </cell>
          <cell r="D1114">
            <v>27</v>
          </cell>
          <cell r="E1114">
            <v>3</v>
          </cell>
          <cell r="F1114">
            <v>2567</v>
          </cell>
          <cell r="G1114">
            <v>800066728836</v>
          </cell>
          <cell r="H1114" t="str">
            <v>นางสาว</v>
          </cell>
          <cell r="I1114" t="str">
            <v xml:space="preserve">ขวัญชนก </v>
          </cell>
          <cell r="J1114" t="str">
            <v>สร้อยเรือน</v>
          </cell>
          <cell r="K1114" t="str">
            <v>1-5002-00163-48-9</v>
          </cell>
          <cell r="L1114" t="str">
            <v>ฮอด</v>
          </cell>
          <cell r="M1114" t="str">
            <v>เชียงใหม่ 3</v>
          </cell>
          <cell r="N1114">
            <v>8</v>
          </cell>
          <cell r="O1114" t="str">
            <v>สินเชื่อพัฒนาองค์กรชุมชน (รายบุคคล)</v>
          </cell>
          <cell r="P1114" t="str">
            <v>1.บุคคลค้ำประกัน</v>
          </cell>
          <cell r="Q1114">
            <v>89382.68</v>
          </cell>
          <cell r="R1114" t="str">
            <v>63,952.06</v>
          </cell>
          <cell r="S1114" t="str">
            <v>จังหวัดฮอด</v>
          </cell>
          <cell r="T1114" t="str">
            <v>ผบE668</v>
          </cell>
          <cell r="U1114">
            <v>2565</v>
          </cell>
          <cell r="V1114" t="str">
            <v>ผบE808</v>
          </cell>
          <cell r="W1114">
            <v>2565</v>
          </cell>
          <cell r="AA1114">
            <v>31</v>
          </cell>
          <cell r="AB1114">
            <v>10</v>
          </cell>
          <cell r="AC1114">
            <v>2565</v>
          </cell>
          <cell r="BB1114" t="str">
            <v>สืบแล้ว รายงานผล25/6/2567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นางสาวขวัญชนก  สร้อยเรือน</v>
          </cell>
          <cell r="BU1114">
            <v>888165010322</v>
          </cell>
          <cell r="BV1114" t="str">
            <v>1.นางสาวขวัญชนก  สร้อยเรือน 
2.นายพีรพัฒน์  ยาสิทธิ์
3.นายฉัตรปวีณ์  นำสม 
4.นางจิราภรณ์  ยาสิทธิ์
5.นายณรงศักดิ์  ยาสิทธิ์</v>
          </cell>
          <cell r="BW1114" t="str">
            <v>จำเลยที่ 1
คู่สมรสจำเลยที่ 1
จำเลยที่ 2
จำเลยที่ 3
คู่สมรสจำเลยที่ 3</v>
          </cell>
          <cell r="BX1114" t="str">
            <v>1-5002-00163-48-9
1-5016-00070-09-8
1-5016-00070-07-1
1-5016-00051-36-1
1-5016-00058-35-7</v>
          </cell>
          <cell r="BY111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5">
          <cell r="B1115">
            <v>2591</v>
          </cell>
          <cell r="C1115">
            <v>1111</v>
          </cell>
          <cell r="D1115">
            <v>27</v>
          </cell>
          <cell r="E1115">
            <v>3</v>
          </cell>
          <cell r="F1115">
            <v>2567</v>
          </cell>
          <cell r="G1115">
            <v>800035017246</v>
          </cell>
          <cell r="H1115" t="str">
            <v>นาย</v>
          </cell>
          <cell r="I1115" t="str">
            <v>สรายุทธ</v>
          </cell>
          <cell r="J1115" t="str">
            <v>ยศสุข</v>
          </cell>
          <cell r="K1115" t="str">
            <v>3-5016-00020-11-9</v>
          </cell>
          <cell r="L1115" t="str">
            <v>ฮอด</v>
          </cell>
          <cell r="M1115" t="str">
            <v>เชียงใหม่ 3</v>
          </cell>
          <cell r="N1115">
            <v>8</v>
          </cell>
          <cell r="O1115" t="str">
            <v>สินเชื่อธนาคารประชาชน</v>
          </cell>
          <cell r="P1115" t="str">
            <v>1.บุคคลค้ำประกัน</v>
          </cell>
          <cell r="Q1115">
            <v>58808.32</v>
          </cell>
          <cell r="R1115" t="str">
            <v>33,280.00</v>
          </cell>
          <cell r="S1115" t="str">
            <v>จังหวัดฮอด</v>
          </cell>
          <cell r="T1115" t="str">
            <v>ผบE803</v>
          </cell>
          <cell r="U1115">
            <v>2565</v>
          </cell>
          <cell r="V1115" t="str">
            <v>ผบE898</v>
          </cell>
          <cell r="W1115">
            <v>2565</v>
          </cell>
          <cell r="AA1115">
            <v>22</v>
          </cell>
          <cell r="AB1115">
            <v>11</v>
          </cell>
          <cell r="AC1115">
            <v>2565</v>
          </cell>
          <cell r="BB1115" t="str">
            <v>สืบทรัพย์ 14/05/67//ลงผล 21/5/67//รายงานผล21/5/67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นายสรายุทธ ยศสุข</v>
          </cell>
          <cell r="BU1115">
            <v>888165010304</v>
          </cell>
          <cell r="BV1115" t="str">
            <v xml:space="preserve">1.นายสรายุทธ ยศสุข
2.นายฤเทพ วงศ์คำ
3.นางสาวมนัสนันท์ มณี
4.นายบรรยง จาพา
5.นางสุดา จาพาหรือซาวสดิตย์ </v>
          </cell>
          <cell r="BW1115" t="str">
            <v>จำเลยที่ 1
จำเลยที่ 2
คู่สมรสจำเลยที่ 2
จำเลยที่ 3
คู่สมรสจำเลยที่ 3</v>
          </cell>
          <cell r="BX1115" t="str">
            <v>3-5016-00020-11-9
3-5016-00276-02-4
3-5016-00281-42-7
3-5016-00280-83-8
3-5016-00272-96-7</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t="str">
            <v>ไม่พบ</v>
          </cell>
          <cell r="CB1115">
            <v>5</v>
          </cell>
        </row>
        <row r="1116">
          <cell r="B1116">
            <v>2592</v>
          </cell>
          <cell r="C1116">
            <v>1112</v>
          </cell>
          <cell r="D1116">
            <v>27</v>
          </cell>
          <cell r="E1116">
            <v>3</v>
          </cell>
          <cell r="F1116">
            <v>2567</v>
          </cell>
          <cell r="G1116">
            <v>800063928371</v>
          </cell>
          <cell r="H1116" t="str">
            <v>นาง</v>
          </cell>
          <cell r="I1116" t="str">
            <v>มาลา</v>
          </cell>
          <cell r="J1116" t="str">
            <v>เป็งแก้ว</v>
          </cell>
          <cell r="K1116" t="str">
            <v>3-5016-00193-38-2</v>
          </cell>
          <cell r="L1116" t="str">
            <v>ฮอด</v>
          </cell>
          <cell r="M1116" t="str">
            <v>เชียงใหม่ 3</v>
          </cell>
          <cell r="N1116">
            <v>8</v>
          </cell>
          <cell r="O1116" t="str">
            <v>สินเชื่อพัฒนาองค์กรชุมชน (รายบุคคล)</v>
          </cell>
          <cell r="P1116" t="str">
            <v>1.บุคคลค้ำประกัน</v>
          </cell>
          <cell r="Q1116">
            <v>57007.44</v>
          </cell>
          <cell r="R1116" t="str">
            <v>41,054.36</v>
          </cell>
          <cell r="S1116" t="str">
            <v>จังหวัดฮอด</v>
          </cell>
          <cell r="T1116" t="str">
            <v>ผบE805</v>
          </cell>
          <cell r="U1116">
            <v>2565</v>
          </cell>
          <cell r="V1116" t="str">
            <v>ผบE899</v>
          </cell>
          <cell r="W1116">
            <v>2565</v>
          </cell>
          <cell r="AA1116">
            <v>22</v>
          </cell>
          <cell r="AB1116">
            <v>11</v>
          </cell>
          <cell r="AC1116">
            <v>2565</v>
          </cell>
          <cell r="BB1116" t="str">
            <v>สืบทรัพย์ครั้งที่ 1 30/5/2567//รายงาน 7/6/2567//</v>
          </cell>
          <cell r="BC1116" t="str">
            <v/>
          </cell>
          <cell r="BD1116" t="str">
            <v/>
          </cell>
          <cell r="BE1116" t="str">
            <v/>
          </cell>
          <cell r="BF1116" t="str">
            <v/>
          </cell>
          <cell r="BG1116" t="str">
            <v/>
          </cell>
          <cell r="BH1116" t="str">
            <v/>
          </cell>
          <cell r="BI1116" t="str">
            <v/>
          </cell>
          <cell r="BJ1116" t="str">
            <v/>
          </cell>
          <cell r="BK1116" t="str">
            <v/>
          </cell>
          <cell r="BL1116" t="str">
            <v/>
          </cell>
          <cell r="BM1116" t="str">
            <v/>
          </cell>
          <cell r="BN1116" t="str">
            <v/>
          </cell>
          <cell r="BO1116" t="str">
            <v/>
          </cell>
          <cell r="BP1116" t="str">
            <v/>
          </cell>
          <cell r="BQ1116" t="str">
            <v/>
          </cell>
          <cell r="BR1116" t="str">
            <v/>
          </cell>
          <cell r="BS1116" t="str">
            <v/>
          </cell>
          <cell r="BT1116" t="str">
            <v>นางมาลา เป็งแก้ว</v>
          </cell>
          <cell r="BU1116">
            <v>888165010307</v>
          </cell>
          <cell r="BV1116" t="str">
            <v>1.นางมาลา  เป็งแก้ว
2.นายสมบัติ  เป็งแก้ว
3.นายจันทร์สม  ปิ่นแก้ว
4.นางศรีจันทร์  ปิ่นแก้ว</v>
          </cell>
          <cell r="BW1116" t="str">
            <v>จำเลยที่ 1
คู่สมรสจำเลยที่ 1
จำเลยที่ 2
จำเลยที่ 3</v>
          </cell>
          <cell r="BX1116" t="str">
            <v>3-5016-00193-38-2
3-5016-00193-71-4
3-5016-00191-57-6
3-5016-00193-35-8</v>
          </cell>
          <cell r="BY111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7">
          <cell r="B1117">
            <v>2593</v>
          </cell>
          <cell r="C1117">
            <v>1113</v>
          </cell>
          <cell r="D1117">
            <v>27</v>
          </cell>
          <cell r="E1117">
            <v>3</v>
          </cell>
          <cell r="F1117">
            <v>2567</v>
          </cell>
          <cell r="G1117">
            <v>800051556184</v>
          </cell>
          <cell r="H1117" t="str">
            <v>นาย</v>
          </cell>
          <cell r="I1117" t="str">
            <v>ประกาศิต</v>
          </cell>
          <cell r="J1117" t="str">
            <v>กันทะนันท์</v>
          </cell>
          <cell r="K1117" t="str">
            <v>1-5020-00043-46-5</v>
          </cell>
          <cell r="L1117" t="str">
            <v>ฮอด</v>
          </cell>
          <cell r="M1117" t="str">
            <v>เชียงใหม่ 3</v>
          </cell>
          <cell r="N1117">
            <v>8</v>
          </cell>
          <cell r="P1117" t="str">
            <v>1.บุคคลค้ำประกัน</v>
          </cell>
          <cell r="Q1117">
            <v>64439.45</v>
          </cell>
          <cell r="R1117" t="str">
            <v>34,186.00</v>
          </cell>
          <cell r="S1117" t="str">
            <v>แขวงเชียงใหม่</v>
          </cell>
          <cell r="T1117" t="str">
            <v>ผบE5224</v>
          </cell>
          <cell r="U1117">
            <v>2565</v>
          </cell>
          <cell r="V1117" t="str">
            <v>ผบE7515</v>
          </cell>
          <cell r="W1117">
            <v>2565</v>
          </cell>
          <cell r="AA1117">
            <v>25</v>
          </cell>
          <cell r="AB1117">
            <v>10</v>
          </cell>
          <cell r="AC1117">
            <v>2565</v>
          </cell>
          <cell r="AD1117" t="str">
            <v>สินเชื่อธนาคารประชาชน</v>
          </cell>
          <cell r="BB1117" t="str">
            <v>สืบทรัพย์ 4/05/67//ลงผล 27/5/67//รายงานผล31/5/67</v>
          </cell>
          <cell r="BC1117">
            <v>1800</v>
          </cell>
          <cell r="BD1117">
            <v>17</v>
          </cell>
          <cell r="BE1117">
            <v>1</v>
          </cell>
          <cell r="BF1117">
            <v>2568</v>
          </cell>
          <cell r="BG1117">
            <v>0</v>
          </cell>
          <cell r="BH1117" t="str">
            <v>-</v>
          </cell>
          <cell r="BI1117" t="str">
            <v>-</v>
          </cell>
          <cell r="BJ1117" t="str">
            <v>-</v>
          </cell>
          <cell r="BK1117">
            <v>0</v>
          </cell>
          <cell r="BL1117">
            <v>2445</v>
          </cell>
          <cell r="BM1117">
            <v>0</v>
          </cell>
          <cell r="BN1117" t="str">
            <v/>
          </cell>
          <cell r="BO1117" t="str">
            <v/>
          </cell>
          <cell r="BP1117" t="str">
            <v/>
          </cell>
          <cell r="BQ1117" t="str">
            <v>-</v>
          </cell>
          <cell r="BR1117" t="str">
            <v>-</v>
          </cell>
          <cell r="BS1117" t="str">
            <v>-</v>
          </cell>
          <cell r="BT1117" t="str">
            <v>นายประกาศิต กันทะนันท์</v>
          </cell>
          <cell r="BU1117">
            <v>888165010323</v>
          </cell>
          <cell r="BV1117"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7" t="str">
            <v>จำเลยที่ 1
คู่สมรสจำเลยที่ 1
จำเลยที่ 2
คู่สมรสจำเลยที่ 2
จำเลยที่ 3
คู่สมรสจำเลยที่ 3</v>
          </cell>
          <cell r="BX1117" t="str">
            <v>1-5020-00043-46-5
1-5099-00488-78-8
3-5014-00260-71-9
3-5002-00413-85-6
3-5016-00018-23-8
3-5605-00586-74-8</v>
          </cell>
          <cell r="BY1117"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7" t="str">
            <v>พบ</v>
          </cell>
          <cell r="CB1117">
            <v>6</v>
          </cell>
        </row>
        <row r="1118">
          <cell r="B1118">
            <v>2594</v>
          </cell>
          <cell r="C1118">
            <v>1114</v>
          </cell>
          <cell r="D1118">
            <v>27</v>
          </cell>
          <cell r="E1118">
            <v>3</v>
          </cell>
          <cell r="F1118">
            <v>2567</v>
          </cell>
          <cell r="G1118">
            <v>800024946546</v>
          </cell>
          <cell r="H1118" t="str">
            <v>นาง</v>
          </cell>
          <cell r="I1118" t="str">
            <v>แสงหล้า</v>
          </cell>
          <cell r="J1118" t="str">
            <v>จักรแก้ว</v>
          </cell>
          <cell r="K1118" t="str">
            <v>3-5016-00237-78-9</v>
          </cell>
          <cell r="L1118" t="str">
            <v>ฮอด</v>
          </cell>
          <cell r="M1118" t="str">
            <v>เชียงใหม่ 3</v>
          </cell>
          <cell r="N1118">
            <v>8</v>
          </cell>
          <cell r="O1118" t="str">
            <v>สินเชื่อธนาคารประชาชน</v>
          </cell>
          <cell r="P1118" t="str">
            <v>1.บุคคลค้ำประกัน</v>
          </cell>
          <cell r="Q1118">
            <v>37993.919999999998</v>
          </cell>
          <cell r="R1118" t="str">
            <v>28,251.59</v>
          </cell>
          <cell r="S1118" t="str">
            <v>จังหวัดฮอด</v>
          </cell>
          <cell r="T1118" t="str">
            <v>ผบE667</v>
          </cell>
          <cell r="U1118">
            <v>2565</v>
          </cell>
          <cell r="V1118" t="str">
            <v>ผบE807</v>
          </cell>
          <cell r="W1118">
            <v>2565</v>
          </cell>
          <cell r="AA1118">
            <v>31</v>
          </cell>
          <cell r="AB1118">
            <v>10</v>
          </cell>
          <cell r="AC1118">
            <v>2565</v>
          </cell>
          <cell r="BB1118" t="str">
            <v>สืบทรัพย์ 7/05/67//ลงผล 27/5/67//รายงานผล4/6/2567//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นางแสงหล้า จักรแก้ว</v>
          </cell>
          <cell r="BU1118">
            <v>888165010311</v>
          </cell>
          <cell r="BV1118"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8" t="str">
            <v>จำเลยที่ 1
คู่สมรสจำเลยที่ 1
จำเลยที่ 2
คู่สมรสจำเลยที่ 2
จำเลยที่ 3
คู่สมรสจำเลยที่ 3</v>
          </cell>
          <cell r="BX1118" t="str">
            <v>3-5016-00237-78-9
3-5016-00237-77-1
3-5016-00328-31-8
3-5016-00328-30-0
1-5099-00193-65-6
3-5002-00063-90-1</v>
          </cell>
          <cell r="BY1118"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8" t="str">
            <v>พบ</v>
          </cell>
          <cell r="CB1118">
            <v>6</v>
          </cell>
        </row>
        <row r="1119">
          <cell r="B1119">
            <v>2595</v>
          </cell>
          <cell r="C1119">
            <v>1115</v>
          </cell>
          <cell r="D1119">
            <v>27</v>
          </cell>
          <cell r="E1119">
            <v>3</v>
          </cell>
          <cell r="F1119">
            <v>2567</v>
          </cell>
          <cell r="G1119">
            <v>800072352688</v>
          </cell>
          <cell r="H1119" t="str">
            <v>นาย</v>
          </cell>
          <cell r="I1119" t="str">
            <v>ถนอม</v>
          </cell>
          <cell r="J1119" t="str">
            <v>สิงห์โต</v>
          </cell>
          <cell r="K1119" t="str">
            <v>3-5016-00147-05-4</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117690.75</v>
          </cell>
          <cell r="R1119" t="str">
            <v>101,207.66</v>
          </cell>
          <cell r="S1119" t="str">
            <v>จังหวัดฮอด</v>
          </cell>
          <cell r="T1119" t="str">
            <v>ผบE795</v>
          </cell>
          <cell r="U1119">
            <v>2565</v>
          </cell>
          <cell r="V1119" t="str">
            <v>ผบE890</v>
          </cell>
          <cell r="W1119">
            <v>2565</v>
          </cell>
          <cell r="AA1119">
            <v>21</v>
          </cell>
          <cell r="AB1119">
            <v>11</v>
          </cell>
          <cell r="AC1119">
            <v>2565</v>
          </cell>
          <cell r="BB1119" t="str">
            <v>รายงานผล20/5/2567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นายถนอม สิงห์โต</v>
          </cell>
          <cell r="BU1119">
            <v>888165010312</v>
          </cell>
        </row>
        <row r="1120">
          <cell r="B1120">
            <v>2596</v>
          </cell>
          <cell r="C1120">
            <v>1116</v>
          </cell>
          <cell r="D1120">
            <v>27</v>
          </cell>
          <cell r="E1120">
            <v>3</v>
          </cell>
          <cell r="F1120">
            <v>2567</v>
          </cell>
          <cell r="G1120">
            <v>800072107702</v>
          </cell>
          <cell r="H1120" t="str">
            <v>นางสาว</v>
          </cell>
          <cell r="I1120" t="str">
            <v>พิมพา</v>
          </cell>
          <cell r="J1120" t="str">
            <v>เพียรชัยภูมิหรือสิริเจริญพร</v>
          </cell>
          <cell r="K1120" t="str">
            <v>1-5016-00059-34-5</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125621.43</v>
          </cell>
          <cell r="R1120" t="str">
            <v>96,987.91</v>
          </cell>
          <cell r="S1120" t="str">
            <v>จังหวัดฮอด</v>
          </cell>
          <cell r="T1120" t="str">
            <v>ผบE793</v>
          </cell>
          <cell r="U1120">
            <v>2565</v>
          </cell>
          <cell r="V1120" t="str">
            <v>ผบE889</v>
          </cell>
          <cell r="W1120">
            <v>2565</v>
          </cell>
          <cell r="AA1120">
            <v>21</v>
          </cell>
          <cell r="AB1120">
            <v>11</v>
          </cell>
          <cell r="AC1120">
            <v>2565</v>
          </cell>
          <cell r="BB1120" t="str">
            <v>สืบทรัพย์ครั้งที่ 1 30/5/2567//รายงาน 7/6/2567//</v>
          </cell>
          <cell r="BC1120" t="str">
            <v/>
          </cell>
          <cell r="BD1120" t="str">
            <v/>
          </cell>
          <cell r="BE1120" t="str">
            <v/>
          </cell>
          <cell r="BF1120" t="str">
            <v/>
          </cell>
          <cell r="BG1120" t="str">
            <v/>
          </cell>
          <cell r="BH1120" t="str">
            <v/>
          </cell>
          <cell r="BI1120" t="str">
            <v/>
          </cell>
          <cell r="BJ1120" t="str">
            <v/>
          </cell>
          <cell r="BK1120" t="str">
            <v/>
          </cell>
          <cell r="BL1120" t="str">
            <v/>
          </cell>
          <cell r="BM1120" t="str">
            <v/>
          </cell>
          <cell r="BN1120" t="str">
            <v/>
          </cell>
          <cell r="BO1120" t="str">
            <v/>
          </cell>
          <cell r="BP1120" t="str">
            <v/>
          </cell>
          <cell r="BQ1120" t="str">
            <v/>
          </cell>
          <cell r="BR1120" t="str">
            <v/>
          </cell>
          <cell r="BS1120" t="str">
            <v/>
          </cell>
          <cell r="BT1120" t="str">
            <v>นางสาวพิมพา เพียรชัยภูมิหรือสิริเจริญพร</v>
          </cell>
          <cell r="BU1120">
            <v>888165010308</v>
          </cell>
          <cell r="BV1120"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20" t="str">
            <v>จำเลยที่ 1
คู่สมรสจำเลยที่ 1
จำเลยที่ 2
คู่สมรสจำเลยที่ 2
จำเลยที่ 3
คู่สมรสจำเลยที่ 3</v>
          </cell>
          <cell r="BX1120" t="str">
            <v xml:space="preserve">1-5016-00059-34-5
5-5016-00004-43-8 
3-5016-00242-86-3
3-5016-00192-06-4
1-5016-00100-28-1
1-5099-01029-01-9
</v>
          </cell>
          <cell r="BY11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20" t="str">
            <v>ไม่พบ</v>
          </cell>
        </row>
        <row r="1121">
          <cell r="B1121">
            <v>2597</v>
          </cell>
          <cell r="C1121">
            <v>1117</v>
          </cell>
          <cell r="D1121">
            <v>27</v>
          </cell>
          <cell r="E1121">
            <v>3</v>
          </cell>
          <cell r="F1121">
            <v>2567</v>
          </cell>
          <cell r="G1121">
            <v>800075381577</v>
          </cell>
          <cell r="H1121" t="str">
            <v>นางสาว</v>
          </cell>
          <cell r="I1121" t="str">
            <v>พิชญานันท์</v>
          </cell>
          <cell r="J1121" t="str">
            <v>ธาดาเสาวดี</v>
          </cell>
          <cell r="K1121" t="str">
            <v>5-5104-00009-01-0</v>
          </cell>
          <cell r="L1121" t="str">
            <v>ฮอด</v>
          </cell>
          <cell r="M1121" t="str">
            <v>เชียงใหม่ 3</v>
          </cell>
          <cell r="N1121">
            <v>8</v>
          </cell>
          <cell r="O1121" t="str">
            <v>สินเชื่อพัฒนาองค์กรชุมชน (รายบุคคล)</v>
          </cell>
          <cell r="P1121" t="str">
            <v>1.บุคคลค้ำประกัน</v>
          </cell>
          <cell r="Q1121">
            <v>114054.33</v>
          </cell>
          <cell r="R1121" t="str">
            <v>128,368.82</v>
          </cell>
          <cell r="S1121" t="str">
            <v>จังหวัดฮอด</v>
          </cell>
          <cell r="T1121" t="str">
            <v>ผบE797</v>
          </cell>
          <cell r="U1121">
            <v>2565</v>
          </cell>
          <cell r="V1121" t="str">
            <v>ผบE892</v>
          </cell>
          <cell r="W1121">
            <v>2565</v>
          </cell>
          <cell r="AA1121">
            <v>11</v>
          </cell>
          <cell r="AB1121">
            <v>10</v>
          </cell>
          <cell r="AC1121">
            <v>2565</v>
          </cell>
          <cell r="BB1121" t="str">
            <v>สืบทรัพย์ 14/05/67//ลงผล 21/5/67//รายงานผล21/5/67</v>
          </cell>
          <cell r="BC1121">
            <v>1500</v>
          </cell>
          <cell r="BD1121">
            <v>17</v>
          </cell>
          <cell r="BE1121">
            <v>1</v>
          </cell>
          <cell r="BF1121">
            <v>2568</v>
          </cell>
          <cell r="BG1121">
            <v>0</v>
          </cell>
          <cell r="BH1121" t="str">
            <v>-</v>
          </cell>
          <cell r="BI1121" t="str">
            <v>-</v>
          </cell>
          <cell r="BJ1121" t="str">
            <v>-</v>
          </cell>
          <cell r="BK1121">
            <v>0</v>
          </cell>
          <cell r="BL1121">
            <v>1135</v>
          </cell>
          <cell r="BM1121">
            <v>0</v>
          </cell>
          <cell r="BN1121" t="str">
            <v/>
          </cell>
          <cell r="BO1121" t="str">
            <v/>
          </cell>
          <cell r="BP1121" t="str">
            <v/>
          </cell>
          <cell r="BQ1121" t="str">
            <v>-</v>
          </cell>
          <cell r="BR1121" t="str">
            <v>-</v>
          </cell>
          <cell r="BS1121" t="str">
            <v>-</v>
          </cell>
          <cell r="BT1121" t="str">
            <v>นางสาวพิชญานันท์ ธาดาเสาวดี</v>
          </cell>
          <cell r="BU1121">
            <v>888165010314</v>
          </cell>
          <cell r="BV1121"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1" t="str">
            <v>จำเลยที่ 1
จำเลยที่ 2
คู่สมรสจำเลยที่ 2
จำเลยที่ 3
คู่สมรสจำเลยที่ 3</v>
          </cell>
          <cell r="BX1121" t="str">
            <v>5-5104-00009-01-0
1-5016-00007-91-4
1-5104-00019-23-3
3-5016-00193-77-3
3-5016-00193-70-6</v>
          </cell>
          <cell r="BY112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1" t="str">
            <v>ไม่พบ</v>
          </cell>
        </row>
        <row r="1122">
          <cell r="B1122">
            <v>2598</v>
          </cell>
          <cell r="C1122">
            <v>1118</v>
          </cell>
          <cell r="D1122">
            <v>27</v>
          </cell>
          <cell r="E1122">
            <v>3</v>
          </cell>
          <cell r="F1122">
            <v>2567</v>
          </cell>
          <cell r="G1122">
            <v>800064859716</v>
          </cell>
          <cell r="H1122" t="str">
            <v>นาย</v>
          </cell>
          <cell r="I1122" t="str">
            <v>วิฑูรย์</v>
          </cell>
          <cell r="J1122" t="str">
            <v>บรรทา</v>
          </cell>
          <cell r="K1122" t="str">
            <v>3-5016-000002-33-4</v>
          </cell>
          <cell r="L1122" t="str">
            <v>ฮอด</v>
          </cell>
          <cell r="M1122" t="str">
            <v>เชียงใหม่ 3</v>
          </cell>
          <cell r="N1122">
            <v>8</v>
          </cell>
          <cell r="O1122" t="str">
            <v>สินเชื่อธนาคารประชาชน</v>
          </cell>
          <cell r="P1122" t="str">
            <v>1.บุคคลค้ำประกัน</v>
          </cell>
          <cell r="Q1122">
            <v>165337.04</v>
          </cell>
          <cell r="R1122" t="str">
            <v>121,593.04</v>
          </cell>
          <cell r="S1122" t="str">
            <v>จังหวัดฮอด</v>
          </cell>
          <cell r="T1122" t="str">
            <v>ผบE1055</v>
          </cell>
          <cell r="U1122">
            <v>2566</v>
          </cell>
          <cell r="V1122" t="str">
            <v>ผบE1394</v>
          </cell>
          <cell r="W1122">
            <v>2566</v>
          </cell>
          <cell r="AA1122">
            <v>6</v>
          </cell>
          <cell r="AB1122">
            <v>12</v>
          </cell>
          <cell r="AC1122">
            <v>2566</v>
          </cell>
          <cell r="BB1122" t="str">
            <v>สืบแล้ว รายงานผล25/6/2567</v>
          </cell>
          <cell r="BC1122" t="str">
            <v/>
          </cell>
          <cell r="BD1122" t="str">
            <v/>
          </cell>
          <cell r="BE1122" t="str">
            <v/>
          </cell>
          <cell r="BF1122" t="str">
            <v/>
          </cell>
          <cell r="BG1122" t="str">
            <v/>
          </cell>
          <cell r="BH1122" t="str">
            <v/>
          </cell>
          <cell r="BI1122" t="str">
            <v/>
          </cell>
          <cell r="BJ1122" t="str">
            <v/>
          </cell>
          <cell r="BK1122" t="str">
            <v/>
          </cell>
          <cell r="BL1122" t="str">
            <v/>
          </cell>
          <cell r="BM1122" t="str">
            <v/>
          </cell>
          <cell r="BN1122" t="str">
            <v/>
          </cell>
          <cell r="BO1122" t="str">
            <v/>
          </cell>
          <cell r="BP1122" t="str">
            <v/>
          </cell>
          <cell r="BQ1122" t="str">
            <v/>
          </cell>
          <cell r="BR1122" t="str">
            <v/>
          </cell>
          <cell r="BS1122" t="str">
            <v/>
          </cell>
          <cell r="BT1122" t="str">
            <v>นายวิฑูรย์ บรรทา</v>
          </cell>
          <cell r="BU1122">
            <v>888165010303</v>
          </cell>
          <cell r="BV1122"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2" t="str">
            <v>จำเลยที่ 1
คู่สมรสจำเลยที่ 1
จำเลยที่ 2
คู่สมรสจำเลยที่ 2
ในฐานะทายาทโดยธรรม
จำเลยที่ 3</v>
          </cell>
          <cell r="BX1122" t="str">
            <v>3-5016-00010-33-4
5-5016-01088-94-9
3-5016-00017-13-4
3-5016-00017-52-5
3-5016-00002-36-6
1-5015-00056-17-6</v>
          </cell>
          <cell r="BY1122"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3">
          <cell r="B1123">
            <v>2599</v>
          </cell>
          <cell r="C1123">
            <v>1119</v>
          </cell>
          <cell r="D1123">
            <v>27</v>
          </cell>
          <cell r="E1123">
            <v>3</v>
          </cell>
          <cell r="F1123">
            <v>2567</v>
          </cell>
          <cell r="G1123">
            <v>800072531240</v>
          </cell>
          <cell r="H1123" t="str">
            <v>นาย</v>
          </cell>
          <cell r="I1123" t="str">
            <v>เกร็ดทอง</v>
          </cell>
          <cell r="J1123" t="str">
            <v>ภูดอนตอง</v>
          </cell>
          <cell r="K1123" t="str">
            <v>3-5106-00262-32-4</v>
          </cell>
          <cell r="L1123" t="str">
            <v>ฮอด</v>
          </cell>
          <cell r="M1123" t="str">
            <v>เชียงใหม่ 3</v>
          </cell>
          <cell r="N1123">
            <v>8</v>
          </cell>
          <cell r="O1123" t="str">
            <v>สินเชื่อพัฒนาองค์กรชุมชน (รายบุคคล)</v>
          </cell>
          <cell r="P1123" t="str">
            <v>1.บุคคลค้ำประกัน</v>
          </cell>
          <cell r="Q1123">
            <v>164956.35999999999</v>
          </cell>
          <cell r="R1123" t="str">
            <v>128,368.82</v>
          </cell>
          <cell r="S1123" t="str">
            <v>จังหวัดฮอด</v>
          </cell>
          <cell r="T1123" t="str">
            <v>ผบE673</v>
          </cell>
          <cell r="U1123">
            <v>2565</v>
          </cell>
          <cell r="V1123" t="str">
            <v>ผบE773</v>
          </cell>
          <cell r="W1123">
            <v>2565</v>
          </cell>
          <cell r="AA1123">
            <v>11</v>
          </cell>
          <cell r="AB1123">
            <v>10</v>
          </cell>
          <cell r="AC1123">
            <v>2565</v>
          </cell>
          <cell r="BB1123" t="str">
            <v>สืบทรัพย์ 14/05/67//ลงผล 21/5/67//รายงานผล21/5/67</v>
          </cell>
          <cell r="BC1123">
            <v>1200</v>
          </cell>
          <cell r="BD1123">
            <v>17</v>
          </cell>
          <cell r="BE1123">
            <v>1</v>
          </cell>
          <cell r="BF1123">
            <v>2568</v>
          </cell>
          <cell r="BG1123">
            <v>0</v>
          </cell>
          <cell r="BH1123" t="str">
            <v>-</v>
          </cell>
          <cell r="BI1123" t="str">
            <v>-</v>
          </cell>
          <cell r="BJ1123" t="str">
            <v>-</v>
          </cell>
          <cell r="BK1123">
            <v>0</v>
          </cell>
          <cell r="BL1123">
            <v>975</v>
          </cell>
          <cell r="BM1123">
            <v>0</v>
          </cell>
          <cell r="BN1123" t="str">
            <v/>
          </cell>
          <cell r="BO1123" t="str">
            <v/>
          </cell>
          <cell r="BP1123" t="str">
            <v/>
          </cell>
          <cell r="BQ1123" t="str">
            <v>-</v>
          </cell>
          <cell r="BR1123" t="str">
            <v>-</v>
          </cell>
          <cell r="BS1123" t="str">
            <v>-</v>
          </cell>
          <cell r="BT1123" t="str">
            <v>นายเกร็ดทอง ภูดอนตอง</v>
          </cell>
          <cell r="BU1123">
            <v>888165010320</v>
          </cell>
          <cell r="BW1123" t="str">
            <v>จำเลยที่ 1
จำเลยที่ 2
จำเลยที่ 3
คู่สมรสจำเลยที่ 3</v>
          </cell>
          <cell r="BX1123" t="str">
            <v xml:space="preserve">3-5106-00262-32-4
3-5002-00121-92-8
3-3508-00973-70-6
3-5016-00086-45-4
</v>
          </cell>
          <cell r="BY11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3" t="str">
            <v>ไม่พบ</v>
          </cell>
          <cell r="CB1123">
            <v>4</v>
          </cell>
        </row>
        <row r="1124">
          <cell r="B1124">
            <v>2600</v>
          </cell>
          <cell r="C1124">
            <v>1120</v>
          </cell>
          <cell r="D1124">
            <v>27</v>
          </cell>
          <cell r="E1124">
            <v>3</v>
          </cell>
          <cell r="F1124">
            <v>2567</v>
          </cell>
          <cell r="G1124" t="str">
            <v>800089557063, 
800112806768</v>
          </cell>
          <cell r="H1124" t="str">
            <v>นาย</v>
          </cell>
          <cell r="I1124" t="str">
            <v>ณัฐพงศ์</v>
          </cell>
          <cell r="J1124" t="str">
            <v>เพชรเสนา</v>
          </cell>
          <cell r="K1124" t="str">
            <v>1-5099-70107-90-2</v>
          </cell>
          <cell r="L1124" t="str">
            <v>บิ๊กซี หางดง, 
ดอยเต่า</v>
          </cell>
          <cell r="M1124" t="str">
            <v>เชียงใหม่ 3</v>
          </cell>
          <cell r="N1124">
            <v>8</v>
          </cell>
          <cell r="O1124" t="str">
            <v>สินเชื่อธนาคารประชาชน, สินเชื่อผู้มีอาชีพอิสระ COVID-19 (PSA)</v>
          </cell>
          <cell r="P1124" t="str">
            <v>1.บุคคลค้ำประกัน</v>
          </cell>
          <cell r="Q1124">
            <v>96755.93</v>
          </cell>
          <cell r="R1124" t="str">
            <v>65,304.00</v>
          </cell>
          <cell r="S1124" t="str">
            <v>จังหวัดฮอด</v>
          </cell>
          <cell r="T1124" t="str">
            <v>ผบE210</v>
          </cell>
          <cell r="U1124">
            <v>2566</v>
          </cell>
          <cell r="V1124" t="str">
            <v>ผบE420</v>
          </cell>
          <cell r="W1124">
            <v>2566</v>
          </cell>
          <cell r="AA1124">
            <v>8</v>
          </cell>
          <cell r="AB1124">
            <v>5</v>
          </cell>
          <cell r="AC1124">
            <v>2566</v>
          </cell>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นายณัฐพงศ์ เพชรเสนา</v>
          </cell>
          <cell r="BU1124">
            <v>888165010638</v>
          </cell>
          <cell r="BV1124" t="str">
            <v xml:space="preserve">1.นายณัฐพงศ์ เพชรเสนา
2.นางสาวเกศนี ปัญญามี
</v>
          </cell>
          <cell r="BW1124" t="str">
            <v>จำเลยที่ 1
จำเลยที่ 2</v>
          </cell>
          <cell r="BX1124" t="str">
            <v>1-5099-70107-90-2
1-5016-00073-06-2</v>
          </cell>
          <cell r="BY1124"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5">
          <cell r="B1125">
            <v>2601</v>
          </cell>
          <cell r="C1125">
            <v>1121</v>
          </cell>
          <cell r="D1125">
            <v>27</v>
          </cell>
          <cell r="E1125">
            <v>3</v>
          </cell>
          <cell r="F1125">
            <v>2567</v>
          </cell>
          <cell r="G1125">
            <v>800054860989</v>
          </cell>
          <cell r="H1125" t="str">
            <v>นางสาว</v>
          </cell>
          <cell r="I1125" t="str">
            <v>สาวิตรี</v>
          </cell>
          <cell r="J1125" t="str">
            <v>งามช่วง</v>
          </cell>
          <cell r="K1125" t="str">
            <v>1-5003-00008-67-1</v>
          </cell>
          <cell r="L1125" t="str">
            <v>แม่แจ่ม</v>
          </cell>
          <cell r="M1125" t="str">
            <v>เชียงใหม่ 3</v>
          </cell>
          <cell r="N1125">
            <v>8</v>
          </cell>
          <cell r="O1125" t="str">
            <v>สินเชื่อพัฒนาองค์กรชุมชน (รายบุคคล)</v>
          </cell>
          <cell r="P1125" t="str">
            <v>1.บุคคลค้ำประกัน</v>
          </cell>
          <cell r="Q1125">
            <v>159692.53</v>
          </cell>
          <cell r="R1125" t="str">
            <v>112,455.72</v>
          </cell>
          <cell r="S1125" t="str">
            <v>จังหวัดฮอด</v>
          </cell>
          <cell r="T1125" t="str">
            <v>ผบE713</v>
          </cell>
          <cell r="U1125">
            <v>2566</v>
          </cell>
          <cell r="V1125" t="str">
            <v>ผบE911</v>
          </cell>
          <cell r="W1125">
            <v>2566</v>
          </cell>
          <cell r="AA1125">
            <v>26</v>
          </cell>
          <cell r="AB1125">
            <v>7</v>
          </cell>
          <cell r="AC1125">
            <v>2566</v>
          </cell>
          <cell r="BB1125" t="str">
            <v>สืบทรัพย์ (คำสั่ง 27/3/2567) // รายงานวันที่ 26/7/2567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นางสาวสาวิตรี งามช่วง</v>
          </cell>
          <cell r="BU1125">
            <v>888166010140</v>
          </cell>
          <cell r="BV1125"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5" t="str">
            <v>จำเลยที่ 1
คู่สมรสจำเลยที่ 1
จำเลยที่ 2
คู่สมรสจำเลยที่ 2
จำเลยที่ 3
คู่สมรสจำเลยที่ 3</v>
          </cell>
          <cell r="BX1125" t="str">
            <v>1-5003-00008-67-1
3-5003-00258-62-3
1-5003-00105-67-7
1-5003-00068-80-1
3-5003-00057-45-8
3-5003-00007-91-4</v>
          </cell>
          <cell r="BY112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6">
          <cell r="B1126">
            <v>2602</v>
          </cell>
          <cell r="C1126">
            <v>1122</v>
          </cell>
          <cell r="D1126">
            <v>27</v>
          </cell>
          <cell r="E1126">
            <v>3</v>
          </cell>
          <cell r="F1126">
            <v>2567</v>
          </cell>
          <cell r="G1126">
            <v>800039045938</v>
          </cell>
          <cell r="H1126" t="str">
            <v>นาย</v>
          </cell>
          <cell r="I1126" t="str">
            <v>วิทยาหรือธัชชยุต</v>
          </cell>
          <cell r="J1126" t="str">
            <v>ใจบานหรือหิรัญวิทยา</v>
          </cell>
          <cell r="K1126" t="str">
            <v>1-5299-00414-60-1</v>
          </cell>
          <cell r="L1126" t="str">
            <v>แม่แจ่ม</v>
          </cell>
          <cell r="M1126" t="str">
            <v>เชียงใหม่ 3</v>
          </cell>
          <cell r="N1126">
            <v>8</v>
          </cell>
          <cell r="O1126" t="str">
            <v>สินเชื่อห้องแถว</v>
          </cell>
          <cell r="P1126" t="str">
            <v>1.บุคคลค้ำประกัน</v>
          </cell>
          <cell r="Q1126">
            <v>350607.48</v>
          </cell>
          <cell r="R1126" t="str">
            <v>285,849.09</v>
          </cell>
          <cell r="S1126" t="str">
            <v>จังหวัดเชียงใหม่</v>
          </cell>
          <cell r="T1126" t="str">
            <v>ผบE1517</v>
          </cell>
          <cell r="U1126">
            <v>2566</v>
          </cell>
          <cell r="V1126" t="str">
            <v>ผบE1915</v>
          </cell>
          <cell r="W1126">
            <v>2566</v>
          </cell>
          <cell r="AA1126">
            <v>12</v>
          </cell>
          <cell r="AB1126">
            <v>10</v>
          </cell>
          <cell r="AC1126">
            <v>2566</v>
          </cell>
          <cell r="BB1126" t="str">
            <v>รายงานวันที่ 22/8/2567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นายวิทยาหรือธัชชยุต ใจบานหรือหิรัญวิทยา</v>
          </cell>
          <cell r="BU1126">
            <v>888166010136</v>
          </cell>
          <cell r="BV1126" t="str">
            <v>1.นายธัชชยุต หิรัญวิทยา
2.นายณรงค์ศักดิ์ สวนอภัย
3.นายอนุกูล แก้วกำเนิด
4.นางสาวกีรติญา จันตะนา
5.นายริศสรณ์ สิงห์อ้าย</v>
          </cell>
          <cell r="BW1126" t="str">
            <v>จำเลยที่ 1
จำเลยที่ 2
จำเลยที่ 3
คู่สมรสจำเลยที่ 3
จำเลยที่ 4</v>
          </cell>
          <cell r="BX1126" t="str">
            <v>1-5299-00414-60-1
1-5599-00145-74-1
1-5099-00560-40-3
15099-01576-27-3
1-5299-00360-98-6</v>
          </cell>
          <cell r="BY1126"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7">
          <cell r="B1127">
            <v>2603</v>
          </cell>
          <cell r="C1127">
            <v>1123</v>
          </cell>
          <cell r="D1127">
            <v>27</v>
          </cell>
          <cell r="E1127">
            <v>3</v>
          </cell>
          <cell r="F1127">
            <v>2567</v>
          </cell>
          <cell r="G1127">
            <v>800054861458</v>
          </cell>
          <cell r="H1127" t="str">
            <v>นาง</v>
          </cell>
          <cell r="I1127" t="str">
            <v>จิรภา</v>
          </cell>
          <cell r="J1127" t="str">
            <v>โอบอ้อม</v>
          </cell>
          <cell r="K1127" t="str">
            <v>3-5003-00048-75-1</v>
          </cell>
          <cell r="L1127" t="str">
            <v>แม่แจ่ม</v>
          </cell>
          <cell r="M1127" t="str">
            <v>เชียงใหม่ 3</v>
          </cell>
          <cell r="N1127">
            <v>8</v>
          </cell>
          <cell r="O1127" t="str">
            <v>สินเชื่อพัฒนาองค์กรชุมชน (รายบุคคล)</v>
          </cell>
          <cell r="P1127" t="str">
            <v>1.บุคคลค้ำประกัน</v>
          </cell>
          <cell r="Q1127">
            <v>61180.37</v>
          </cell>
          <cell r="R1127" t="str">
            <v>39,132.92</v>
          </cell>
          <cell r="S1127" t="str">
            <v>จังหวัดฮอด</v>
          </cell>
          <cell r="T1127" t="str">
            <v>ผบE717</v>
          </cell>
          <cell r="U1127">
            <v>2566</v>
          </cell>
          <cell r="V1127" t="str">
            <v>ผบE914</v>
          </cell>
          <cell r="W1127">
            <v>2566</v>
          </cell>
          <cell r="AA1127">
            <v>26</v>
          </cell>
          <cell r="AB1127">
            <v>7</v>
          </cell>
          <cell r="AC1127">
            <v>2566</v>
          </cell>
          <cell r="BB1127" t="str">
            <v>สืบทรัพย์ (คำสั่ง 27/3/2567) // รายงานวันที่ 16/8/2567</v>
          </cell>
          <cell r="BC1127" t="str">
            <v/>
          </cell>
          <cell r="BD1127" t="str">
            <v/>
          </cell>
          <cell r="BE1127" t="str">
            <v/>
          </cell>
          <cell r="BF1127" t="str">
            <v/>
          </cell>
          <cell r="BG1127" t="str">
            <v/>
          </cell>
          <cell r="BH1127" t="str">
            <v/>
          </cell>
          <cell r="BI1127" t="str">
            <v/>
          </cell>
          <cell r="BJ1127" t="str">
            <v/>
          </cell>
          <cell r="BK1127" t="str">
            <v/>
          </cell>
          <cell r="BL1127" t="str">
            <v/>
          </cell>
          <cell r="BM1127" t="str">
            <v/>
          </cell>
          <cell r="BN1127" t="str">
            <v/>
          </cell>
          <cell r="BO1127" t="str">
            <v/>
          </cell>
          <cell r="BP1127" t="str">
            <v/>
          </cell>
          <cell r="BQ1127" t="str">
            <v/>
          </cell>
          <cell r="BR1127" t="str">
            <v/>
          </cell>
          <cell r="BS1127" t="str">
            <v/>
          </cell>
          <cell r="BT1127" t="str">
            <v>นางจิรภา โอบอ้อม</v>
          </cell>
          <cell r="BU1127">
            <v>888166010131</v>
          </cell>
          <cell r="BV1127" t="str">
            <v>1.นางจิรภา โอบอ้อม
2.นายขวัญชัย ปิงกุล
3.นายทวีศ์กดิ์ สมนวล
4.นางวรรณษ สมนวล
5.นางเรือนคำ ขุนทรงอักษร</v>
          </cell>
          <cell r="BW1127" t="str">
            <v>จำเลยที่ 1
คู่สมรสจำเลยที่ 1
จำเลยที่ 2
คู่สมรสจำเลยที่ 2
จำเลยที่ 3</v>
          </cell>
          <cell r="BX1127" t="str">
            <v>3-5003-00048-75-1
3-5003-00180-14-4
3-5003-00180-17-9
3-5003-00441-53-3
3-5003-00053-74-6</v>
          </cell>
          <cell r="BY112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7" t="str">
            <v>พบ</v>
          </cell>
        </row>
        <row r="1128">
          <cell r="B1128">
            <v>2604</v>
          </cell>
          <cell r="C1128">
            <v>1124</v>
          </cell>
          <cell r="D1128">
            <v>27</v>
          </cell>
          <cell r="E1128">
            <v>3</v>
          </cell>
          <cell r="F1128">
            <v>2567</v>
          </cell>
          <cell r="G1128">
            <v>800075786957</v>
          </cell>
          <cell r="H1128" t="str">
            <v>นาย</v>
          </cell>
          <cell r="I1128" t="str">
            <v>โกวิทย์</v>
          </cell>
          <cell r="J1128" t="str">
            <v>สุรินทร์</v>
          </cell>
          <cell r="K1128" t="str">
            <v>1-5009-00085-77-4</v>
          </cell>
          <cell r="L1128" t="str">
            <v>อมก๋อย</v>
          </cell>
          <cell r="M1128" t="str">
            <v>เชียงใหม่ 3</v>
          </cell>
          <cell r="N1128">
            <v>8</v>
          </cell>
          <cell r="O1128" t="str">
            <v>สินเชื่อธนาคารประชาชน</v>
          </cell>
          <cell r="P1128" t="str">
            <v>1.บุคคลค้ำประกัน</v>
          </cell>
          <cell r="Q1128">
            <v>119337.52</v>
          </cell>
          <cell r="R1128" t="str">
            <v>37,381.44</v>
          </cell>
          <cell r="S1128" t="str">
            <v>จังหวัดแม่สะเรียง</v>
          </cell>
          <cell r="T1128" t="str">
            <v>ผบE325</v>
          </cell>
          <cell r="U1128">
            <v>2566</v>
          </cell>
          <cell r="V1128" t="str">
            <v>ผบE387</v>
          </cell>
          <cell r="W1128">
            <v>2566</v>
          </cell>
          <cell r="X1128">
            <v>4</v>
          </cell>
          <cell r="Y1128">
            <v>10</v>
          </cell>
          <cell r="Z1128">
            <v>2566</v>
          </cell>
          <cell r="BB1128" t="str">
            <v>สืบทรัพย์ (คำสั่ง 5/6/2567) // รายงานวันที่ 15/8/2567</v>
          </cell>
          <cell r="BC1128">
            <v>1200</v>
          </cell>
          <cell r="BD1128">
            <v>24</v>
          </cell>
          <cell r="BE1128">
            <v>1</v>
          </cell>
          <cell r="BF1128">
            <v>2568</v>
          </cell>
          <cell r="BG1128">
            <v>0</v>
          </cell>
          <cell r="BH1128" t="str">
            <v>-</v>
          </cell>
          <cell r="BI1128" t="str">
            <v>-</v>
          </cell>
          <cell r="BJ1128" t="str">
            <v>-</v>
          </cell>
          <cell r="BK1128">
            <v>0</v>
          </cell>
          <cell r="BL1128">
            <v>1485</v>
          </cell>
          <cell r="BM1128">
            <v>0</v>
          </cell>
          <cell r="BN1128" t="str">
            <v/>
          </cell>
          <cell r="BO1128" t="str">
            <v/>
          </cell>
          <cell r="BP1128" t="str">
            <v/>
          </cell>
          <cell r="BQ1128" t="str">
            <v>-</v>
          </cell>
          <cell r="BR1128" t="str">
            <v>-</v>
          </cell>
          <cell r="BS1128" t="str">
            <v>-</v>
          </cell>
          <cell r="BT1128" t="str">
            <v>นายโกวิทย์ สุรินทร์</v>
          </cell>
          <cell r="BU1128">
            <v>888166010130</v>
          </cell>
          <cell r="BV1128" t="str">
            <v xml:space="preserve">1.นายโกวิทย์  สุรินทร์
2.นายธนพัตหรือกมล  คมสว่าง
3.นางดาเรศ  คมสว่าง
4.นายธวัช  ชูเชิดไพร
</v>
          </cell>
          <cell r="BW1128" t="str">
            <v>จำเลยที่ 1
จำเลยที่ 2
คู่สมรสจำเลยที่ 2
จำเลยที่ 3</v>
          </cell>
          <cell r="BX1128" t="str">
            <v>1-5009-00085-77-4
3-5804-00246-03-1
2-5807-00006-09-7
3-5804-00317-78-8</v>
          </cell>
          <cell r="BY1128"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8" t="str">
            <v>ไม่พบ</v>
          </cell>
          <cell r="CB1128">
            <v>4</v>
          </cell>
          <cell r="CC1128" t="str">
            <v>นุสบา</v>
          </cell>
          <cell r="CL1128">
            <v>243884</v>
          </cell>
        </row>
        <row r="1129">
          <cell r="B1129">
            <v>2605</v>
          </cell>
          <cell r="C1129">
            <v>1125</v>
          </cell>
          <cell r="D1129">
            <v>27</v>
          </cell>
          <cell r="E1129">
            <v>3</v>
          </cell>
          <cell r="F1129">
            <v>2567</v>
          </cell>
          <cell r="G1129">
            <v>800050353054</v>
          </cell>
          <cell r="H1129" t="str">
            <v>นาย</v>
          </cell>
          <cell r="I1129" t="str">
            <v>เสร็จสาร</v>
          </cell>
          <cell r="J1129" t="str">
            <v>ตั๋นแก้ว</v>
          </cell>
          <cell r="K1129" t="str">
            <v>3-5017-00002-72-4</v>
          </cell>
          <cell r="L1129" t="str">
            <v>ดอยเต่า</v>
          </cell>
          <cell r="M1129" t="str">
            <v>เชียงใหม่ 3</v>
          </cell>
          <cell r="N1129">
            <v>8</v>
          </cell>
          <cell r="O1129" t="str">
            <v>สินเชื่อธนาคารประชาชน</v>
          </cell>
          <cell r="P1129" t="str">
            <v>1.บุคคลค้ำประกัน</v>
          </cell>
          <cell r="Q1129">
            <v>112740.68</v>
          </cell>
          <cell r="R1129" t="str">
            <v>82,828.68</v>
          </cell>
          <cell r="S1129" t="str">
            <v>จังหวัดฮอด</v>
          </cell>
          <cell r="T1129" t="str">
            <v>ผบE851</v>
          </cell>
          <cell r="U1129">
            <v>2566</v>
          </cell>
          <cell r="V1129" t="str">
            <v>ผบE1097</v>
          </cell>
          <cell r="W1129">
            <v>2566</v>
          </cell>
          <cell r="AA1129">
            <v>18</v>
          </cell>
          <cell r="AB1129">
            <v>9</v>
          </cell>
          <cell r="AC1129">
            <v>2566</v>
          </cell>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1670</v>
          </cell>
          <cell r="BM1129">
            <v>0</v>
          </cell>
          <cell r="BN1129" t="str">
            <v/>
          </cell>
          <cell r="BO1129" t="str">
            <v/>
          </cell>
          <cell r="BP1129" t="str">
            <v/>
          </cell>
          <cell r="BQ1129" t="str">
            <v>-</v>
          </cell>
          <cell r="BR1129" t="str">
            <v>-</v>
          </cell>
          <cell r="BS1129" t="str">
            <v>-</v>
          </cell>
          <cell r="BT1129" t="str">
            <v>นายเสร็จสาร ตั๋นแก้ว</v>
          </cell>
          <cell r="BU1129">
            <v>888166010124</v>
          </cell>
          <cell r="BV1129" t="str">
            <v>1. นายเสร็จสาร ตั๋นแก้ว
2. นางรบ แก้วยศ
3. นายธวัช คำวงษา
4. นายศิโรจน์ สุกันโท
5. นางสาวลักษณ์ สุกันโท</v>
          </cell>
          <cell r="BW1129" t="str">
            <v>จำเลยที่ 1
ทายาทโดยธรรม จำเลยที่ 2
จำเลยที่ 2
จำเลยที่ 3
คู่สมรสจำเลยที่ 3</v>
          </cell>
          <cell r="BX1129" t="str">
            <v>3-5017-00002-72-4
3-5017-00006-93-2
3-5017-00006-96-7
3-5017-00002-14-7
3-5017-00035-09-6</v>
          </cell>
          <cell r="BY1129"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9" t="str">
            <v>พบทรัพย์</v>
          </cell>
          <cell r="CB1129">
            <v>5</v>
          </cell>
          <cell r="CC1129" t="str">
            <v>ธิติพร</v>
          </cell>
          <cell r="CL1129">
            <v>243857</v>
          </cell>
        </row>
        <row r="1130">
          <cell r="B1130">
            <v>2606</v>
          </cell>
          <cell r="C1130">
            <v>1126</v>
          </cell>
          <cell r="D1130">
            <v>27</v>
          </cell>
          <cell r="E1130">
            <v>3</v>
          </cell>
          <cell r="F1130">
            <v>2567</v>
          </cell>
          <cell r="G1130">
            <v>859051000982</v>
          </cell>
          <cell r="H1130" t="str">
            <v>นาง, นาย</v>
          </cell>
          <cell r="I1130" t="str">
            <v>แพร, บุญเจือ</v>
          </cell>
          <cell r="J1130" t="str">
            <v>ทิพเนตร, ทิพเนตร</v>
          </cell>
          <cell r="K1130" t="str">
            <v>3-5017-00101-59-5</v>
          </cell>
          <cell r="L1130" t="str">
            <v>ดอยเต่า</v>
          </cell>
          <cell r="M1130" t="str">
            <v>เชียงใหม่ 3</v>
          </cell>
          <cell r="N1130">
            <v>8</v>
          </cell>
          <cell r="O1130" t="str">
            <v>สินเชื่อเพื่อพัฒนากลุ่มอาชีพ</v>
          </cell>
          <cell r="P1130" t="str">
            <v>1.บุคคลค้ำประกัน</v>
          </cell>
          <cell r="Q1130">
            <v>106804.96</v>
          </cell>
          <cell r="R1130" t="str">
            <v>92,370.02</v>
          </cell>
          <cell r="S1130" t="str">
            <v>จังหวัดฮอด</v>
          </cell>
          <cell r="T1130" t="str">
            <v>ผบE855</v>
          </cell>
          <cell r="U1130">
            <v>2566</v>
          </cell>
          <cell r="V1130" t="str">
            <v>ผบE1249</v>
          </cell>
          <cell r="W1130">
            <v>2566</v>
          </cell>
          <cell r="AA1130">
            <v>24</v>
          </cell>
          <cell r="AB1130">
            <v>10</v>
          </cell>
          <cell r="AC1130">
            <v>2566</v>
          </cell>
          <cell r="BB1130" t="str">
            <v>รายงานสืบทรัพย์ - พบทรัพย์ 27/8/2567</v>
          </cell>
          <cell r="BC1130">
            <v>1500</v>
          </cell>
          <cell r="BD1130">
            <v>17</v>
          </cell>
          <cell r="BE1130">
            <v>2</v>
          </cell>
          <cell r="BF1130">
            <v>2568</v>
          </cell>
          <cell r="BG1130">
            <v>0</v>
          </cell>
          <cell r="BH1130" t="str">
            <v>-</v>
          </cell>
          <cell r="BI1130" t="str">
            <v>-</v>
          </cell>
          <cell r="BJ1130" t="str">
            <v>-</v>
          </cell>
          <cell r="BK1130">
            <v>0</v>
          </cell>
          <cell r="BL1130">
            <v>1635</v>
          </cell>
          <cell r="BM1130">
            <v>0</v>
          </cell>
          <cell r="BN1130" t="str">
            <v/>
          </cell>
          <cell r="BO1130" t="str">
            <v/>
          </cell>
          <cell r="BP1130" t="str">
            <v/>
          </cell>
          <cell r="BQ1130" t="str">
            <v>-</v>
          </cell>
          <cell r="BR1130" t="str">
            <v>-</v>
          </cell>
          <cell r="BS1130" t="str">
            <v>-</v>
          </cell>
          <cell r="BT1130" t="str">
            <v>นางบุญเจือ ทิพเนตร, นายแพร ทิพเนตร</v>
          </cell>
          <cell r="BU1130">
            <v>888166010123</v>
          </cell>
          <cell r="BV1130" t="str">
            <v>1. นางแพร ทิพเนตร
2. นายบุญเจือ ทิพเนตร
3. นางสาวขนิษฐา แก้วชมภู
4. นายวิชิต แก้วชมภู
5. นางสาวไข่แก้ว แก้วชมภู</v>
          </cell>
          <cell r="BW1130" t="str">
            <v>จำเลยที่ 1
จำเลยที่ 2
ผู้จัดการมรดก จำเลยที่ 3
จำเลยที่ 3
คู่สมรสจำเลยที่ 3</v>
          </cell>
          <cell r="BX1130" t="str">
            <v>3-5017-00101-60-9
3-5017-00101-59-5
3-5017-00101-97-8
3-5017-00101-93-5
3-5017-00101-94-3</v>
          </cell>
          <cell r="BY1130"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30" t="str">
            <v>พบทรัพย์</v>
          </cell>
          <cell r="CB1130">
            <v>5</v>
          </cell>
          <cell r="CC1130" t="str">
            <v>ธิติพร</v>
          </cell>
          <cell r="CL1130">
            <v>243857</v>
          </cell>
        </row>
        <row r="1131">
          <cell r="B1131">
            <v>2607</v>
          </cell>
          <cell r="C1131">
            <v>1127</v>
          </cell>
          <cell r="D1131">
            <v>27</v>
          </cell>
          <cell r="E1131">
            <v>3</v>
          </cell>
          <cell r="F1131">
            <v>2567</v>
          </cell>
          <cell r="G1131">
            <v>800113034774</v>
          </cell>
          <cell r="H1131" t="str">
            <v>นาย</v>
          </cell>
          <cell r="I1131" t="str">
            <v>สัณหรส</v>
          </cell>
          <cell r="J1131" t="str">
            <v>หย่าจอ</v>
          </cell>
          <cell r="K1131" t="str">
            <v>5-5018-00027-52-1</v>
          </cell>
          <cell r="L1131" t="str">
            <v>อมก๋อย</v>
          </cell>
          <cell r="M1131" t="str">
            <v>เชียงใหม่ 3</v>
          </cell>
          <cell r="N1131">
            <v>8</v>
          </cell>
          <cell r="O1131" t="str">
            <v>สินเชื่อธนาคารประชาชน</v>
          </cell>
          <cell r="P1131" t="str">
            <v>1.บุคคลค้ำประกัน</v>
          </cell>
          <cell r="Q1131">
            <v>37999.879999999997</v>
          </cell>
          <cell r="R1131" t="str">
            <v>35,040.38</v>
          </cell>
          <cell r="S1131" t="str">
            <v>จังหวัดฮอด</v>
          </cell>
          <cell r="T1131" t="str">
            <v>ผบE721</v>
          </cell>
          <cell r="U1131">
            <v>2566</v>
          </cell>
          <cell r="V1131" t="str">
            <v>ผบE1028</v>
          </cell>
          <cell r="W1131">
            <v>2566</v>
          </cell>
          <cell r="AA1131">
            <v>29</v>
          </cell>
          <cell r="AB1131">
            <v>8</v>
          </cell>
          <cell r="AC1131">
            <v>2566</v>
          </cell>
          <cell r="BB1131" t="str">
            <v>สืบแล้ว รายงานผล 15/8/2567</v>
          </cell>
          <cell r="BC1131">
            <v>600</v>
          </cell>
          <cell r="BD1131">
            <v>24</v>
          </cell>
          <cell r="BE1131">
            <v>1</v>
          </cell>
          <cell r="BF1131">
            <v>2568</v>
          </cell>
          <cell r="BG1131">
            <v>0</v>
          </cell>
          <cell r="BH1131" t="str">
            <v>-</v>
          </cell>
          <cell r="BI1131" t="str">
            <v>-</v>
          </cell>
          <cell r="BJ1131" t="str">
            <v>-</v>
          </cell>
          <cell r="BK1131">
            <v>0</v>
          </cell>
          <cell r="BL1131">
            <v>420</v>
          </cell>
          <cell r="BM1131">
            <v>0</v>
          </cell>
          <cell r="BN1131" t="str">
            <v/>
          </cell>
          <cell r="BO1131" t="str">
            <v/>
          </cell>
          <cell r="BP1131" t="str">
            <v/>
          </cell>
          <cell r="BQ1131" t="str">
            <v>-</v>
          </cell>
          <cell r="BR1131" t="str">
            <v>-</v>
          </cell>
          <cell r="BS1131" t="str">
            <v>-</v>
          </cell>
          <cell r="BT1131" t="str">
            <v>นายสัณหรส หย่าจอ</v>
          </cell>
          <cell r="BU1131">
            <v>888166010118</v>
          </cell>
          <cell r="BV1131" t="str">
            <v>1.นายสัณหรส  หย่าจอ
2.นางปิผะ  หย่าจอ</v>
          </cell>
          <cell r="BW1131" t="str">
            <v xml:space="preserve">จำเลย 
คู่สมรสจำเลย </v>
          </cell>
          <cell r="BX1131" t="str">
            <v>5-5018-00027-52-1
2-5018-01176-13-4</v>
          </cell>
          <cell r="BY1131" t="str">
            <v xml:space="preserve">-ไม่พบว่ามีกรรมสิทธิ์ในที่ดิน อ.อมก๋อย จ.เชียงใหม่ 
-ไม่พบว่ามีกรรมสิทธิ์ในที่ดิน อ.อมก๋อย จ.เชียงใหม่ </v>
          </cell>
          <cell r="BZ1131" t="str">
            <v>ไม่พบ</v>
          </cell>
          <cell r="CB1131">
            <v>2</v>
          </cell>
          <cell r="CC1131" t="str">
            <v xml:space="preserve">นุสบา </v>
          </cell>
          <cell r="CL1131">
            <v>243884</v>
          </cell>
        </row>
        <row r="1132">
          <cell r="B1132">
            <v>2608</v>
          </cell>
          <cell r="C1132">
            <v>1128</v>
          </cell>
          <cell r="D1132">
            <v>27</v>
          </cell>
          <cell r="E1132">
            <v>3</v>
          </cell>
          <cell r="F1132">
            <v>2567</v>
          </cell>
          <cell r="G1132">
            <v>800107936489</v>
          </cell>
          <cell r="H1132" t="str">
            <v>นาย</v>
          </cell>
          <cell r="I1132" t="str">
            <v>ไพรศาล</v>
          </cell>
          <cell r="J1132" t="str">
            <v>คำใจ</v>
          </cell>
          <cell r="K1132" t="str">
            <v>3-5018-00226-75-6</v>
          </cell>
          <cell r="L1132" t="str">
            <v>อมก๋อย</v>
          </cell>
          <cell r="M1132" t="str">
            <v>เชียงใหม่ 3</v>
          </cell>
          <cell r="N1132">
            <v>8</v>
          </cell>
          <cell r="O1132" t="str">
            <v>สินเชื่อธนาคารประชาชน</v>
          </cell>
          <cell r="P1132" t="str">
            <v>1.บุคคลค้ำประกัน</v>
          </cell>
          <cell r="Q1132">
            <v>29130.3</v>
          </cell>
          <cell r="R1132" t="str">
            <v>27,251.56</v>
          </cell>
          <cell r="S1132" t="str">
            <v>จังหวัดฮอด</v>
          </cell>
          <cell r="T1132" t="str">
            <v>ผบE711</v>
          </cell>
          <cell r="U1132">
            <v>2566</v>
          </cell>
          <cell r="V1132" t="str">
            <v>ผบE910</v>
          </cell>
          <cell r="W1132">
            <v>2566</v>
          </cell>
          <cell r="AA1132">
            <v>26</v>
          </cell>
          <cell r="AB1132">
            <v>7</v>
          </cell>
          <cell r="AC1132">
            <v>2566</v>
          </cell>
          <cell r="BB1132" t="str">
            <v>สืบทรัพย์แล้ว รายงานผล 15/8/2567</v>
          </cell>
          <cell r="BC1132">
            <v>600</v>
          </cell>
          <cell r="BD1132">
            <v>24</v>
          </cell>
          <cell r="BE1132">
            <v>1</v>
          </cell>
          <cell r="BF1132">
            <v>2568</v>
          </cell>
          <cell r="BG1132">
            <v>0</v>
          </cell>
          <cell r="BH1132" t="str">
            <v>-</v>
          </cell>
          <cell r="BI1132" t="str">
            <v>-</v>
          </cell>
          <cell r="BJ1132" t="str">
            <v>-</v>
          </cell>
          <cell r="BK1132">
            <v>0</v>
          </cell>
          <cell r="BL1132">
            <v>760</v>
          </cell>
          <cell r="BM1132">
            <v>0</v>
          </cell>
          <cell r="BN1132" t="str">
            <v/>
          </cell>
          <cell r="BO1132" t="str">
            <v/>
          </cell>
          <cell r="BP1132" t="str">
            <v/>
          </cell>
          <cell r="BQ1132" t="str">
            <v>-</v>
          </cell>
          <cell r="BR1132" t="str">
            <v>-</v>
          </cell>
          <cell r="BS1132" t="str">
            <v>-</v>
          </cell>
          <cell r="BT1132" t="str">
            <v>นายไพรศาล คำใจ</v>
          </cell>
          <cell r="BU1132">
            <v>888166010117</v>
          </cell>
          <cell r="BV1132" t="str">
            <v xml:space="preserve">1.นายไพรศาล  คำใจ 
2.นางสาวกัญพรนันทน์  ขันทะลักษณ์  </v>
          </cell>
          <cell r="BW1132" t="str">
            <v>จำเลย
คู่สมรสจำเลย</v>
          </cell>
          <cell r="BX1132" t="str">
            <v>3-5018-00226-75-6
3-5709-00432-81-1</v>
          </cell>
          <cell r="BY1132"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2" t="str">
            <v>ไม่พบ</v>
          </cell>
          <cell r="CB1132">
            <v>2</v>
          </cell>
          <cell r="CC1132" t="str">
            <v xml:space="preserve">นุสบา </v>
          </cell>
          <cell r="CL1132">
            <v>243884</v>
          </cell>
        </row>
        <row r="1133">
          <cell r="B1133">
            <v>2609</v>
          </cell>
          <cell r="C1133">
            <v>1129</v>
          </cell>
          <cell r="D1133">
            <v>27</v>
          </cell>
          <cell r="E1133">
            <v>3</v>
          </cell>
          <cell r="F1133">
            <v>2567</v>
          </cell>
          <cell r="G1133">
            <v>800142171738</v>
          </cell>
          <cell r="H1133" t="str">
            <v>นาย</v>
          </cell>
          <cell r="I1133" t="str">
            <v>พนิตพันธ์</v>
          </cell>
          <cell r="J1133" t="str">
            <v>เจริญปัญญาเนตร</v>
          </cell>
          <cell r="K1133" t="str">
            <v>1-5018-00104-04-2</v>
          </cell>
          <cell r="L1133" t="str">
            <v>อมก๋อย</v>
          </cell>
          <cell r="M1133" t="str">
            <v>เชียงใหม่ 3</v>
          </cell>
          <cell r="N1133">
            <v>8</v>
          </cell>
          <cell r="O1133" t="str">
            <v>สินเชื่อธนาคารประชาชน</v>
          </cell>
          <cell r="P1133" t="str">
            <v>1.บุคคลค้ำประกัน</v>
          </cell>
          <cell r="Q1133">
            <v>43850.9</v>
          </cell>
          <cell r="R1133" t="str">
            <v>38,059.86</v>
          </cell>
          <cell r="S1133" t="str">
            <v>จังหวัดฮอด</v>
          </cell>
          <cell r="T1133" t="str">
            <v>ผบE852</v>
          </cell>
          <cell r="U1133">
            <v>2566</v>
          </cell>
          <cell r="V1133" t="str">
            <v>ผบE1098</v>
          </cell>
          <cell r="W1133">
            <v>2566</v>
          </cell>
          <cell r="AA1133">
            <v>18</v>
          </cell>
          <cell r="AB1133">
            <v>9</v>
          </cell>
          <cell r="AC1133">
            <v>2566</v>
          </cell>
          <cell r="BB1133" t="str">
            <v>สืบครั้งที่ 1 รายงานผลสืบ 15/8/2567</v>
          </cell>
          <cell r="BC1133">
            <v>600</v>
          </cell>
          <cell r="BD1133">
            <v>24</v>
          </cell>
          <cell r="BE1133">
            <v>1</v>
          </cell>
          <cell r="BF1133">
            <v>2568</v>
          </cell>
          <cell r="BG1133">
            <v>0</v>
          </cell>
          <cell r="BH1133" t="str">
            <v>-</v>
          </cell>
          <cell r="BI1133" t="str">
            <v>-</v>
          </cell>
          <cell r="BJ1133" t="str">
            <v>-</v>
          </cell>
          <cell r="BK1133">
            <v>0</v>
          </cell>
          <cell r="BL1133">
            <v>585</v>
          </cell>
          <cell r="BM1133">
            <v>0</v>
          </cell>
          <cell r="BN1133" t="str">
            <v/>
          </cell>
          <cell r="BO1133" t="str">
            <v/>
          </cell>
          <cell r="BP1133" t="str">
            <v/>
          </cell>
          <cell r="BQ1133" t="str">
            <v>-</v>
          </cell>
          <cell r="BR1133" t="str">
            <v>-</v>
          </cell>
          <cell r="BS1133" t="str">
            <v>-</v>
          </cell>
          <cell r="BT1133" t="str">
            <v>นายพนิตพันธ์ เจริญปัญญาเนตร</v>
          </cell>
          <cell r="BU1133">
            <v>888166010116</v>
          </cell>
          <cell r="BV1133" t="str">
            <v>1.นายพนิตพันธ์  เจริญปัญญาเนตร 
2.นายภวัตพงศ์  วรวัตสิริกุล</v>
          </cell>
          <cell r="BW1133" t="str">
            <v>จำเลยที่ 1
จำเลยที่ 2</v>
          </cell>
          <cell r="BX1133" t="str">
            <v>1-5018-00104-04-2
1-5803-00050-04-0</v>
          </cell>
          <cell r="BY1133"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3" t="str">
            <v>ไม่พบ</v>
          </cell>
          <cell r="CB1133">
            <v>2</v>
          </cell>
          <cell r="CC1133" t="str">
            <v xml:space="preserve">นุสบา </v>
          </cell>
          <cell r="CL1133">
            <v>243884</v>
          </cell>
        </row>
        <row r="1134">
          <cell r="B1134">
            <v>2610</v>
          </cell>
          <cell r="C1134">
            <v>1130</v>
          </cell>
          <cell r="D1134">
            <v>27</v>
          </cell>
          <cell r="E1134">
            <v>3</v>
          </cell>
          <cell r="F1134">
            <v>2567</v>
          </cell>
          <cell r="G1134">
            <v>800044733387</v>
          </cell>
          <cell r="H1134" t="str">
            <v>นาง</v>
          </cell>
          <cell r="I1134" t="str">
            <v>กิรณา</v>
          </cell>
          <cell r="J1134" t="str">
            <v>เทียนเล็ก</v>
          </cell>
          <cell r="K1134" t="str">
            <v>3-2001-01341-53-1</v>
          </cell>
          <cell r="L1134" t="str">
            <v>อมก๋อย</v>
          </cell>
          <cell r="M1134" t="str">
            <v>เชียงใหม่ 3</v>
          </cell>
          <cell r="N1134">
            <v>8</v>
          </cell>
          <cell r="O1134" t="str">
            <v>สินเชื่อธนาคารประชาชน</v>
          </cell>
          <cell r="P1134" t="str">
            <v>1.บุคคลค้ำประกัน</v>
          </cell>
          <cell r="Q1134">
            <v>73633.149999999994</v>
          </cell>
          <cell r="R1134" t="str">
            <v>51,824.75</v>
          </cell>
          <cell r="S1134" t="str">
            <v>จังหวัดฮอด</v>
          </cell>
          <cell r="T1134" t="str">
            <v>ผบE853</v>
          </cell>
          <cell r="U1134">
            <v>2566</v>
          </cell>
          <cell r="V1134" t="str">
            <v>ผบE1104</v>
          </cell>
          <cell r="W1134">
            <v>2566</v>
          </cell>
          <cell r="AA1134">
            <v>18</v>
          </cell>
          <cell r="AB1134">
            <v>9</v>
          </cell>
          <cell r="AC1134">
            <v>2566</v>
          </cell>
          <cell r="BB1134" t="str">
            <v>สืบแล้ว รายงานผลสืบ 19/8/2567</v>
          </cell>
          <cell r="BC1134">
            <v>1500</v>
          </cell>
          <cell r="BD1134">
            <v>24</v>
          </cell>
          <cell r="BE1134">
            <v>1</v>
          </cell>
          <cell r="BF1134">
            <v>2568</v>
          </cell>
          <cell r="BG1134">
            <v>0</v>
          </cell>
          <cell r="BH1134" t="str">
            <v>-</v>
          </cell>
          <cell r="BI1134" t="str">
            <v>-</v>
          </cell>
          <cell r="BJ1134" t="str">
            <v>-</v>
          </cell>
          <cell r="BK1134">
            <v>0</v>
          </cell>
          <cell r="BL1134">
            <v>1945</v>
          </cell>
          <cell r="BM1134">
            <v>0</v>
          </cell>
          <cell r="BN1134" t="str">
            <v/>
          </cell>
          <cell r="BO1134" t="str">
            <v/>
          </cell>
          <cell r="BP1134" t="str">
            <v/>
          </cell>
          <cell r="BQ1134" t="str">
            <v>-</v>
          </cell>
          <cell r="BR1134" t="str">
            <v>-</v>
          </cell>
          <cell r="BS1134" t="str">
            <v>-</v>
          </cell>
          <cell r="BT1134" t="str">
            <v>นางกิรณา เทียนเล็ก</v>
          </cell>
          <cell r="BU1134">
            <v>888166010113</v>
          </cell>
          <cell r="BV1134"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4" t="str">
            <v>จำเลยที่ 1
จำเลยที่ 2
คู่สมรสจำเลยที่ 2
จำเลยที่ 3
คู่สมรสจำเลยที่ 3</v>
          </cell>
          <cell r="BX1134" t="str">
            <v xml:space="preserve">3-2001-01341-53-1
3-5018-00052-58-8
3-5013-00104-77-4
3-5018-00199-04-0
3-5018-00198-01-9
</v>
          </cell>
          <cell r="BY1134"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4" t="str">
            <v>พบ</v>
          </cell>
          <cell r="CB1134">
            <v>5</v>
          </cell>
          <cell r="CC1134" t="str">
            <v>นุสบา</v>
          </cell>
          <cell r="CL1134">
            <v>243884</v>
          </cell>
        </row>
        <row r="1135">
          <cell r="B1135">
            <v>2611</v>
          </cell>
          <cell r="C1135">
            <v>1131</v>
          </cell>
          <cell r="D1135">
            <v>27</v>
          </cell>
          <cell r="E1135">
            <v>3</v>
          </cell>
          <cell r="F1135">
            <v>2567</v>
          </cell>
          <cell r="G1135">
            <v>800082233597</v>
          </cell>
          <cell r="H1135" t="str">
            <v>นางสาว</v>
          </cell>
          <cell r="I1135" t="str">
            <v>รัตนาภรณ์</v>
          </cell>
          <cell r="J1135" t="str">
            <v>นามดี</v>
          </cell>
          <cell r="K1135" t="str">
            <v>1-5009-00106-51-8</v>
          </cell>
          <cell r="L1135" t="str">
            <v>ไชยปราการ</v>
          </cell>
          <cell r="M1135" t="str">
            <v>เชียงใหม่ 2</v>
          </cell>
          <cell r="N1135">
            <v>8</v>
          </cell>
          <cell r="O1135" t="str">
            <v>สินเชื่อธนาคารประชาชน</v>
          </cell>
          <cell r="P1135" t="str">
            <v>1.บุคคลค้ำประกัน</v>
          </cell>
          <cell r="Q1135">
            <v>127910.95</v>
          </cell>
          <cell r="R1135" t="str">
            <v>118,740.00</v>
          </cell>
          <cell r="S1135" t="str">
            <v xml:space="preserve"> จังหวัดฝาง</v>
          </cell>
          <cell r="T1135" t="str">
            <v>ผบ.394</v>
          </cell>
          <cell r="U1135">
            <v>2563</v>
          </cell>
          <cell r="V1135" t="str">
            <v>ผบ724</v>
          </cell>
          <cell r="W1135">
            <v>2563</v>
          </cell>
          <cell r="X1135">
            <v>3</v>
          </cell>
          <cell r="Y1135">
            <v>9</v>
          </cell>
          <cell r="Z1135">
            <v>2563</v>
          </cell>
          <cell r="BB1135" t="str">
            <v>สืบทรัพย์ (คำสั่ง 27/5/2567) // รายงานวันที่ 17/7/2567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นางสาวรัตนาภรณ์ นามดี</v>
          </cell>
          <cell r="BU1135">
            <v>883163011451</v>
          </cell>
          <cell r="BV1135" t="str">
            <v>1.นางสาวรัตนนาภรณ์ นามดี
2.นางสาวชฎาพร พานทอง
3.นายกมลพันธ์ ออกเปด
4.นางสาวโสรยา กาหลง
5.นายจิรวัฒน์ อ่อนตา</v>
          </cell>
          <cell r="BW1135" t="str">
            <v>จำเลยที่ 1
จำเลยที่ 2
คู่สมรสจำเลยที่ 2
จำเลยที่ 3
คู่สมรสจำเลยที่ 3</v>
          </cell>
          <cell r="BX1135" t="str">
            <v>1-5009-00106-51-8
1-5801-00057-98-9
1-5009-00089-83-4
1-5009-00108-30-8
1-5009-00108-49-9</v>
          </cell>
          <cell r="BY113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5" t="str">
            <v>พบ</v>
          </cell>
        </row>
        <row r="1136">
          <cell r="B1136">
            <v>2615</v>
          </cell>
          <cell r="C1136">
            <v>1132</v>
          </cell>
          <cell r="D1136">
            <v>19</v>
          </cell>
          <cell r="E1136">
            <v>1</v>
          </cell>
          <cell r="F1136">
            <v>2567</v>
          </cell>
          <cell r="G1136">
            <v>80027769317</v>
          </cell>
          <cell r="H1136" t="str">
            <v>นาง</v>
          </cell>
          <cell r="I1136" t="str">
            <v>พจนา</v>
          </cell>
          <cell r="J1136" t="str">
            <v>บุญสุทธิ์</v>
          </cell>
          <cell r="K1136" t="str">
            <v>3-5013-00759-12-7</v>
          </cell>
          <cell r="L1136" t="str">
            <v>เชียงใหม่</v>
          </cell>
          <cell r="M1136" t="str">
            <v>เชียงใหม่ 1</v>
          </cell>
          <cell r="N1136">
            <v>8</v>
          </cell>
          <cell r="O1136" t="str">
            <v>สินเชื่อธนาคารประชาชน</v>
          </cell>
          <cell r="P1136" t="str">
            <v>1.บุคคลค้ำประกัน</v>
          </cell>
          <cell r="Q1136" t="str">
            <v>173,364.51</v>
          </cell>
          <cell r="R1136" t="str">
            <v>152,068.00</v>
          </cell>
          <cell r="S1136" t="str">
            <v>แขวงเชียงใหม่</v>
          </cell>
          <cell r="T1136" t="str">
            <v>ผบ.12763</v>
          </cell>
          <cell r="U1136">
            <v>2559</v>
          </cell>
          <cell r="V1136" t="str">
            <v>ผบ.24</v>
          </cell>
          <cell r="W1136">
            <v>2560</v>
          </cell>
          <cell r="AA1136">
            <v>16</v>
          </cell>
          <cell r="AB1136">
            <v>1</v>
          </cell>
          <cell r="AC1136">
            <v>2560</v>
          </cell>
          <cell r="BB1136" t="str">
            <v>สืบครั้งที่ 1 5/6/2567//ลงผลวันที่ 8/6/2567//รายงานผลสืบทรัพย์11/6/2567//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นางพจนา บุญสุทธิ์</v>
          </cell>
          <cell r="BU1136">
            <v>0</v>
          </cell>
          <cell r="BV1136" t="str">
            <v>1.นางพจนา  บุญสุทธิ์
2.จ.อ.บวร  บุญสุทธิ์
3.นายบรรจง  ไชยวงศ์</v>
          </cell>
          <cell r="BW1136" t="str">
            <v>จำเลยที่ 1
คู่สมรสจำเลยที่ 1
จำเลยที่ 2</v>
          </cell>
          <cell r="BX1136" t="str">
            <v>3-5013-00759-12-7
3-5001-00516-22-0 
3-5019-00619-39-3</v>
          </cell>
          <cell r="BY113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6" t="str">
            <v>นางพจนา บุญสุทธิ์</v>
          </cell>
        </row>
        <row r="1137">
          <cell r="B1137">
            <v>2616</v>
          </cell>
          <cell r="C1137">
            <v>1133</v>
          </cell>
          <cell r="D1137">
            <v>19</v>
          </cell>
          <cell r="E1137">
            <v>1</v>
          </cell>
          <cell r="F1137">
            <v>2567</v>
          </cell>
          <cell r="G1137">
            <v>800027495715</v>
          </cell>
          <cell r="H1137" t="str">
            <v>นางสาว</v>
          </cell>
          <cell r="I1137" t="str">
            <v xml:space="preserve">อัญชลินทร์ </v>
          </cell>
          <cell r="J1137" t="str">
            <v>ธนะปรียวัชร์</v>
          </cell>
          <cell r="K1137" t="str">
            <v>3-5804-00368-97-8</v>
          </cell>
          <cell r="L1137" t="str">
            <v>ถนนทิพย์เนตร</v>
          </cell>
          <cell r="M1137" t="str">
            <v>เชียงใหม่ 1</v>
          </cell>
          <cell r="N1137">
            <v>8</v>
          </cell>
          <cell r="O1137" t="str">
            <v>สินเชื่อธนาคารประชาชน</v>
          </cell>
          <cell r="P1137" t="str">
            <v>1.บุคคลค้ำประกัน</v>
          </cell>
          <cell r="Q1137" t="str">
            <v>162,126.18</v>
          </cell>
          <cell r="R1137" t="str">
            <v>137,480.00</v>
          </cell>
          <cell r="S1137" t="str">
            <v>แขวงเชียงใหม่</v>
          </cell>
          <cell r="T1137" t="str">
            <v>ผบ.12764</v>
          </cell>
          <cell r="U1137">
            <v>2559</v>
          </cell>
          <cell r="V1137" t="str">
            <v>ผบ.379</v>
          </cell>
          <cell r="W1137">
            <v>2560</v>
          </cell>
          <cell r="AA1137">
            <v>30</v>
          </cell>
          <cell r="AB1137">
            <v>1</v>
          </cell>
          <cell r="AC1137">
            <v>2560</v>
          </cell>
          <cell r="BB1137" t="str">
            <v>สืบทรัพย์ (คำสั่ง 19/1/67) // รายงานวันที่ (9/8/67)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นางสาวอัญชลินทร์  ธนะปรียวัชร์</v>
          </cell>
          <cell r="BU1137">
            <v>0</v>
          </cell>
          <cell r="BV1137" t="str">
            <v>1.นางสาวอัญชลินทร์ ธนะปรยวัชร์
2.นายยณรงค์ มะโนคำ
3.วาที่ร้อย เอกอโณทัย อบม
4นางธนพร อบทบ</v>
          </cell>
          <cell r="BW1137" t="str">
            <v>จำเลยที่ 1
คู๋สมรสจำเลยที่ 1
จำเลยที่ 2
คู่รสจำเลยที่ 2</v>
          </cell>
          <cell r="BX1137" t="str">
            <v>3-5804-00368-97-8
3-5005-00501-49-1
3-1601-01798-40-1
3-5804-00368-96-0</v>
          </cell>
          <cell r="BY1137"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7" t="str">
            <v>นางสาวอัญชลินทร์  ธนะปรียวัชร์</v>
          </cell>
        </row>
        <row r="1138">
          <cell r="B1138">
            <v>2618</v>
          </cell>
          <cell r="C1138">
            <v>1134</v>
          </cell>
          <cell r="D1138">
            <v>26</v>
          </cell>
          <cell r="E1138">
            <v>6</v>
          </cell>
          <cell r="F1138">
            <v>2567</v>
          </cell>
          <cell r="G1138">
            <v>800085055963</v>
          </cell>
          <cell r="H1138" t="str">
            <v>นาง</v>
          </cell>
          <cell r="I1138" t="str">
            <v>ประนอม</v>
          </cell>
          <cell r="J1138" t="str">
            <v>วงศ์สูง</v>
          </cell>
          <cell r="K1138" t="str">
            <v>3-5401-00777-31-7</v>
          </cell>
          <cell r="L1138" t="str">
            <v>หนองหอย</v>
          </cell>
          <cell r="M1138" t="str">
            <v>เชียงใหม่ 1</v>
          </cell>
          <cell r="N1138">
            <v>8</v>
          </cell>
          <cell r="O1138" t="str">
            <v>สินเชื่อธนาคารประชาชน</v>
          </cell>
          <cell r="P1138" t="str">
            <v>1.บุคคลค้ำประกัน</v>
          </cell>
          <cell r="Q1138">
            <v>138520.07999999999</v>
          </cell>
          <cell r="R1138">
            <v>49642.17</v>
          </cell>
          <cell r="S1138" t="str">
            <v>แขวงเชียงใหม่</v>
          </cell>
          <cell r="T1138" t="str">
            <v>ผบE8960</v>
          </cell>
          <cell r="U1138">
            <v>2566</v>
          </cell>
          <cell r="V1138" t="str">
            <v>ผบE395</v>
          </cell>
          <cell r="W1138">
            <v>2567</v>
          </cell>
          <cell r="X1138">
            <v>22</v>
          </cell>
          <cell r="Y1138">
            <v>1</v>
          </cell>
          <cell r="Z1138">
            <v>2567</v>
          </cell>
          <cell r="BB1138" t="str">
            <v>สั่งสืบทรัพย์ 26/3/67//คัดสมรส13/5/67//รายงาน29/5/2567//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นางประนอม วงศ์สูง</v>
          </cell>
          <cell r="BU1138">
            <v>0</v>
          </cell>
          <cell r="BV1138" t="str">
            <v>1.นางประนอม วงศ์สูง
2.นางสาวพัศชนันท์ อุ่นอารมย์</v>
          </cell>
          <cell r="BW1138" t="str">
            <v xml:space="preserve">จำเลยที่ 1
จำเลยที่ 2 
</v>
          </cell>
          <cell r="BX1138" t="str">
            <v>3-5401-00777-31-7
1-5499-00140-37-4</v>
          </cell>
          <cell r="BY1138"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8" t="str">
            <v>พบ</v>
          </cell>
          <cell r="CB1138">
            <v>2</v>
          </cell>
        </row>
        <row r="1139">
          <cell r="B1139">
            <v>2619</v>
          </cell>
          <cell r="C1139">
            <v>1135</v>
          </cell>
          <cell r="D1139">
            <v>20</v>
          </cell>
          <cell r="E1139">
            <v>1</v>
          </cell>
          <cell r="F1139">
            <v>2566</v>
          </cell>
          <cell r="G1139">
            <v>800094137182</v>
          </cell>
          <cell r="H1139" t="str">
            <v>นางสาว</v>
          </cell>
          <cell r="I1139" t="str">
            <v>อุไรวรรณ</v>
          </cell>
          <cell r="J1139" t="str">
            <v>เปี้ยกันทา</v>
          </cell>
          <cell r="K1139" t="str">
            <v>3-5012-00116-05-4</v>
          </cell>
          <cell r="L1139" t="str">
            <v>หางดง</v>
          </cell>
          <cell r="M1139" t="str">
            <v>เชียงใหม่ 3</v>
          </cell>
          <cell r="N1139">
            <v>8</v>
          </cell>
          <cell r="O1139" t="str">
            <v>สินเชื่อธนาคารประชาชน</v>
          </cell>
          <cell r="P1139" t="str">
            <v>1.บุคคลค้ำประกัน</v>
          </cell>
          <cell r="Q1139" t="str">
            <v>50,000.00</v>
          </cell>
          <cell r="S1139" t="str">
            <v>แขวงเชียงใหม่</v>
          </cell>
          <cell r="T1139" t="str">
            <v>ผบE7484</v>
          </cell>
          <cell r="U1139">
            <v>2565</v>
          </cell>
          <cell r="V1139" t="str">
            <v>ผบE5214</v>
          </cell>
          <cell r="W1139">
            <v>2565</v>
          </cell>
          <cell r="X1139">
            <v>25</v>
          </cell>
          <cell r="Y1139">
            <v>10</v>
          </cell>
          <cell r="Z1139">
            <v>2565</v>
          </cell>
          <cell r="BB1139" t="str">
            <v>สืบทรัพย์ 21/05/67//ลงผล 23/5/67//รายงานผล24/5/67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นางสาวอุไรวรรณ เปี้ยกันทา</v>
          </cell>
          <cell r="BU1139">
            <v>0</v>
          </cell>
          <cell r="BV1139" t="str">
            <v>1.นางสาวอุไรวรรณ เปี้ยกันทา
2.นายจิรวัฒน์ สิงห์หอม
3. นางสาวตุ๊กตา คันธะจันทร์</v>
          </cell>
          <cell r="BW1139" t="str">
            <v xml:space="preserve">จำเลยที่ 1
จำเลยที่ 2
จำเลยที่ 3
</v>
          </cell>
          <cell r="BX1139" t="str">
            <v xml:space="preserve">3-5012-0116-05-4
5-5015-00019-18-2
1-1299-00294-30-8
</v>
          </cell>
          <cell r="BY1139" t="str">
            <v>-ไม่พบว่ามีกรรมสิทธิ์ในที่ดิน อ.หางดง จ.เชียงใหม่</v>
          </cell>
          <cell r="BZ1139" t="str">
            <v>ไม่พบ</v>
          </cell>
          <cell r="CB1139">
            <v>3</v>
          </cell>
          <cell r="CD1139" t="str">
            <v>นางสาวอุไรวรรณ เปี้ยกันทา</v>
          </cell>
        </row>
        <row r="1140">
          <cell r="B1140">
            <v>2620</v>
          </cell>
          <cell r="C1140">
            <v>1136</v>
          </cell>
          <cell r="G1140">
            <v>800086238386</v>
          </cell>
          <cell r="H1140" t="str">
            <v>นาย</v>
          </cell>
          <cell r="I1140" t="str">
            <v>ประสพโชค</v>
          </cell>
          <cell r="J1140" t="str">
            <v>ตุ้ยดง</v>
          </cell>
          <cell r="K1140" t="str">
            <v>1-5099-00842-95-6</v>
          </cell>
          <cell r="L1140" t="str">
            <v>บิ๊กซี หางดง</v>
          </cell>
          <cell r="M1140" t="str">
            <v>เชียงใหม่ 3</v>
          </cell>
          <cell r="N1140">
            <v>8</v>
          </cell>
          <cell r="O1140" t="str">
            <v>สินเชื่อธนาคารประชาชน</v>
          </cell>
          <cell r="S1140" t="str">
            <v>แขวงเชียงใหม่</v>
          </cell>
          <cell r="T1140" t="str">
            <v>ผบE331</v>
          </cell>
          <cell r="U1140">
            <v>2566</v>
          </cell>
          <cell r="V1140" t="str">
            <v>ผบE3539</v>
          </cell>
          <cell r="W1140">
            <v>2566</v>
          </cell>
          <cell r="AA1140">
            <v>23</v>
          </cell>
          <cell r="AB1140">
            <v>5</v>
          </cell>
          <cell r="AC1140">
            <v>2566</v>
          </cell>
          <cell r="BB1140" t="str">
            <v>สืบทรัพย์ 27/05/67//ลงผล 5/6/67//รายงานผลสืบทรัพย์11/6/2567//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นายประสพโชค ตุ้ยดง</v>
          </cell>
          <cell r="BU1140">
            <v>0</v>
          </cell>
          <cell r="BV1140" t="str">
            <v>1.นายประสพโชค ตุ้ยดง
2.นายธนพัฒน์  พรรณะ
3.นางสาวพิมพกานต์ ลำคำหรือพรรณะ</v>
          </cell>
          <cell r="BW1140" t="str">
            <v>จำเลยที่ 1
จำเลยที่ 2
คู่สมรสจำเลยที่ 2</v>
          </cell>
          <cell r="BX1140" t="str">
            <v>1-5099-00842-95-6
1-5099-01211-44-5
1-5506-00060-61-0</v>
          </cell>
          <cell r="BY1140" t="e">
            <v>#NAME?</v>
          </cell>
          <cell r="CD1140" t="str">
            <v>นายประสพโชค ตุ้ยดง</v>
          </cell>
        </row>
        <row r="1141">
          <cell r="B1141">
            <v>2621</v>
          </cell>
          <cell r="C1141">
            <v>1137</v>
          </cell>
          <cell r="G1141">
            <v>800094936146</v>
          </cell>
          <cell r="H1141" t="str">
            <v>นาง</v>
          </cell>
          <cell r="I1141" t="str">
            <v xml:space="preserve">จันทร์ดี </v>
          </cell>
          <cell r="J1141" t="str">
            <v>ทำสวน</v>
          </cell>
          <cell r="K1141" t="str">
            <v>3-5015-00136-11-5</v>
          </cell>
          <cell r="L1141" t="str">
            <v>บิ๊กซี หางดง</v>
          </cell>
          <cell r="M1141" t="str">
            <v>เชียงใหม่ 3</v>
          </cell>
          <cell r="N1141">
            <v>8</v>
          </cell>
          <cell r="S1141" t="str">
            <v>แขวงเชียงใหม่</v>
          </cell>
          <cell r="T1141" t="str">
            <v>ผบE323</v>
          </cell>
          <cell r="U1141">
            <v>2566</v>
          </cell>
          <cell r="V1141" t="str">
            <v>ผบE2298</v>
          </cell>
          <cell r="W1141">
            <v>2566</v>
          </cell>
          <cell r="X1141">
            <v>24</v>
          </cell>
          <cell r="Y1141">
            <v>4</v>
          </cell>
          <cell r="Z1141">
            <v>2566</v>
          </cell>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นางจันทร์ดี  ทำสวน</v>
          </cell>
          <cell r="BU1141">
            <v>0</v>
          </cell>
          <cell r="BV1141" t="str">
            <v>1.นางจันทร์ดี ทำสวน
2.นายนันท์พิพัฒน์ สุจริต</v>
          </cell>
          <cell r="BW1141" t="str">
            <v>จำเลยที่ 1
จำเลยที่ 2</v>
          </cell>
          <cell r="BX1141" t="str">
            <v xml:space="preserve">3-5015-00136-11-5
3-5015-00136-13-1
</v>
          </cell>
          <cell r="BY1141" t="str">
            <v xml:space="preserve">-ไม่พบว่ามีกรรมสิทธิ์ในที่ดิน อ.หางดง จ.เชียงใหม่ 
-ไม่พบว่ามีกรรมสิทธิ์ในที่ดิน อ.หางดง จ.เชียงใหม่ </v>
          </cell>
          <cell r="BZ1141" t="str">
            <v>ไม่พบ</v>
          </cell>
          <cell r="CB1141">
            <v>2</v>
          </cell>
          <cell r="CD1141" t="str">
            <v>นางจันทร์ดี  ทำสวน</v>
          </cell>
        </row>
        <row r="1142">
          <cell r="B1142">
            <v>2622</v>
          </cell>
          <cell r="C1142">
            <v>1138</v>
          </cell>
          <cell r="H1142" t="str">
            <v>นางสาว</v>
          </cell>
          <cell r="I1142" t="str">
            <v>จุฑามาศ</v>
          </cell>
          <cell r="J1142" t="str">
            <v>ปุดตา</v>
          </cell>
          <cell r="K1142" t="str">
            <v>1-5099-01257-21-6</v>
          </cell>
          <cell r="L1142" t="str">
            <v>บิ๊กซี หางดง</v>
          </cell>
          <cell r="M1142" t="str">
            <v>เชียงใหม่ 3</v>
          </cell>
          <cell r="N1142">
            <v>8</v>
          </cell>
          <cell r="S1142" t="str">
            <v>แขวงเชียงใหม่</v>
          </cell>
          <cell r="T1142" t="str">
            <v>ผบE379</v>
          </cell>
          <cell r="U1142">
            <v>2566</v>
          </cell>
          <cell r="V1142" t="str">
            <v>ผบE2332</v>
          </cell>
          <cell r="W1142">
            <v>2566</v>
          </cell>
          <cell r="X1142">
            <v>24</v>
          </cell>
          <cell r="Y1142">
            <v>4</v>
          </cell>
          <cell r="Z1142">
            <v>2566</v>
          </cell>
          <cell r="BB1142" t="str">
            <v>ลงผล31/5/67</v>
          </cell>
          <cell r="BC1142" t="str">
            <v/>
          </cell>
          <cell r="BD1142" t="str">
            <v/>
          </cell>
          <cell r="BE1142" t="str">
            <v/>
          </cell>
          <cell r="BF1142" t="str">
            <v/>
          </cell>
          <cell r="BG1142" t="str">
            <v/>
          </cell>
          <cell r="BH1142" t="str">
            <v/>
          </cell>
          <cell r="BI1142" t="str">
            <v/>
          </cell>
          <cell r="BJ1142" t="str">
            <v/>
          </cell>
          <cell r="BK1142" t="str">
            <v/>
          </cell>
          <cell r="BL1142" t="str">
            <v/>
          </cell>
          <cell r="BM1142" t="str">
            <v/>
          </cell>
          <cell r="BN1142" t="str">
            <v/>
          </cell>
          <cell r="BO1142" t="str">
            <v/>
          </cell>
          <cell r="BP1142" t="str">
            <v/>
          </cell>
          <cell r="BQ1142" t="str">
            <v/>
          </cell>
          <cell r="BR1142" t="str">
            <v/>
          </cell>
          <cell r="BS1142" t="str">
            <v/>
          </cell>
          <cell r="BT1142" t="str">
            <v>นางสาวจุฑามาศ ปุดตา</v>
          </cell>
          <cell r="BU1142">
            <v>0</v>
          </cell>
          <cell r="BV1142" t="str">
            <v>1.นางสาวจุฑามาศ ปุดตา</v>
          </cell>
          <cell r="BW1142" t="str">
            <v>จำเลยที่ 1</v>
          </cell>
          <cell r="BX1142" t="str">
            <v>1-5099-01257-21-6</v>
          </cell>
          <cell r="BY1142" t="str">
            <v>-ไม่พบว่ามีกรรมสิทธิ์ในที่ดิน อ.สารภี จ.เชียงใหม่</v>
          </cell>
          <cell r="BZ1142" t="str">
            <v>ไม่พบ</v>
          </cell>
          <cell r="CB1142">
            <v>1</v>
          </cell>
          <cell r="CD1142" t="str">
            <v>นางสาวจุฑามาศ ปุดตา</v>
          </cell>
        </row>
        <row r="1143">
          <cell r="B1143">
            <v>2623</v>
          </cell>
          <cell r="C1143">
            <v>1139</v>
          </cell>
          <cell r="G1143">
            <v>800097784568</v>
          </cell>
          <cell r="H1143" t="str">
            <v>นางสาว</v>
          </cell>
          <cell r="I1143" t="str">
            <v>ลิขิตตา</v>
          </cell>
          <cell r="J1143" t="str">
            <v>มุ่งหมาย</v>
          </cell>
          <cell r="K1143" t="str">
            <v>3-5006-00445-41-1</v>
          </cell>
          <cell r="L1143" t="str">
            <v>บิ๊กซี หางดง</v>
          </cell>
          <cell r="M1143" t="str">
            <v>เชียงใหม่ 3</v>
          </cell>
          <cell r="N1143">
            <v>8</v>
          </cell>
          <cell r="S1143" t="str">
            <v>แขวงเชียงใหม่</v>
          </cell>
          <cell r="T1143" t="str">
            <v>ผบE1895</v>
          </cell>
          <cell r="U1143">
            <v>2566</v>
          </cell>
          <cell r="V1143" t="str">
            <v>ผบE3378</v>
          </cell>
          <cell r="W1143">
            <v>2566</v>
          </cell>
          <cell r="X1143">
            <v>19</v>
          </cell>
          <cell r="Y1143">
            <v>5</v>
          </cell>
          <cell r="Z1143">
            <v>2566</v>
          </cell>
          <cell r="BB1143" t="str">
            <v>สืบครั้งที่ 1 31/5/2567//ลงผลสืบทรัพย์5/6/2567//รายงานผลสืบทรัพย์11/6/2567//</v>
          </cell>
          <cell r="BC1143">
            <v>900</v>
          </cell>
          <cell r="BD1143">
            <v>17</v>
          </cell>
          <cell r="BE1143">
            <v>1</v>
          </cell>
          <cell r="BF1143">
            <v>2568</v>
          </cell>
          <cell r="BG1143">
            <v>0</v>
          </cell>
          <cell r="BH1143" t="str">
            <v>-</v>
          </cell>
          <cell r="BI1143" t="str">
            <v>-</v>
          </cell>
          <cell r="BJ1143" t="str">
            <v>-</v>
          </cell>
          <cell r="BK1143">
            <v>0</v>
          </cell>
          <cell r="BL1143">
            <v>1145</v>
          </cell>
          <cell r="BM1143">
            <v>0</v>
          </cell>
          <cell r="BN1143" t="str">
            <v/>
          </cell>
          <cell r="BO1143" t="str">
            <v/>
          </cell>
          <cell r="BP1143" t="str">
            <v/>
          </cell>
          <cell r="BQ1143" t="str">
            <v>-</v>
          </cell>
          <cell r="BR1143" t="str">
            <v>-</v>
          </cell>
          <cell r="BS1143" t="str">
            <v>-</v>
          </cell>
          <cell r="BT1143" t="str">
            <v>นางสาวลิขิตตา มุ่งหมาย</v>
          </cell>
          <cell r="BU1143">
            <v>0</v>
          </cell>
          <cell r="BV1143" t="str">
            <v>1.นางสาวลิขิตตา  มุ่งหมาย
2.นายสมศักดิ์  ปาละหมู่
3.นายประจักษ์  พงศ์แหงม</v>
          </cell>
          <cell r="BW1143" t="str">
            <v>จำเลยที่ 1
คู่สมรสจำเลยที่ 1
จำเลยที่ 2</v>
          </cell>
          <cell r="BX1143" t="str">
            <v>3-5006-00445-41-1
3-5016-00052-41-0
3-5016-00727-55-6</v>
          </cell>
          <cell r="BY1143"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3" t="str">
            <v>นางสาวลิขิตตา มุ่งหมาย</v>
          </cell>
        </row>
        <row r="1144">
          <cell r="B1144">
            <v>2624</v>
          </cell>
          <cell r="C1144">
            <v>1140</v>
          </cell>
          <cell r="G1144">
            <v>800122807012</v>
          </cell>
          <cell r="H1144" t="str">
            <v>นาย</v>
          </cell>
          <cell r="I1144" t="str">
            <v>อนุพงค์</v>
          </cell>
          <cell r="J1144" t="str">
            <v>ต่อมคำ</v>
          </cell>
          <cell r="K1144" t="str">
            <v>1-5099-01445-08-0</v>
          </cell>
          <cell r="L1144" t="str">
            <v>บิ๊กซี หางดง</v>
          </cell>
          <cell r="M1144" t="str">
            <v>เชียงใหม่ 3</v>
          </cell>
          <cell r="N1144">
            <v>8</v>
          </cell>
          <cell r="S1144" t="str">
            <v>แขวงเชียงใหม่</v>
          </cell>
          <cell r="T1144" t="str">
            <v>ผบE326</v>
          </cell>
          <cell r="U1144">
            <v>2566</v>
          </cell>
          <cell r="V1144" t="str">
            <v>ผบE2299</v>
          </cell>
          <cell r="W1144">
            <v>2566</v>
          </cell>
          <cell r="X1144">
            <v>24</v>
          </cell>
          <cell r="Y1144">
            <v>4</v>
          </cell>
          <cell r="Z1144">
            <v>2566</v>
          </cell>
          <cell r="BC1144">
            <v>300</v>
          </cell>
          <cell r="BD1144">
            <v>26</v>
          </cell>
          <cell r="BE1144">
            <v>3</v>
          </cell>
          <cell r="BF1144">
            <v>2568</v>
          </cell>
          <cell r="BG1144">
            <v>0</v>
          </cell>
          <cell r="BH1144" t="str">
            <v>-</v>
          </cell>
          <cell r="BI1144" t="str">
            <v>-</v>
          </cell>
          <cell r="BJ1144" t="str">
            <v>-</v>
          </cell>
          <cell r="BK1144">
            <v>0</v>
          </cell>
          <cell r="BL1144">
            <v>260</v>
          </cell>
          <cell r="BM1144">
            <v>0</v>
          </cell>
          <cell r="BN1144" t="str">
            <v/>
          </cell>
          <cell r="BO1144" t="str">
            <v/>
          </cell>
          <cell r="BP1144" t="str">
            <v/>
          </cell>
          <cell r="BQ1144" t="str">
            <v>-</v>
          </cell>
          <cell r="BR1144" t="str">
            <v>-</v>
          </cell>
          <cell r="BS1144" t="str">
            <v>-</v>
          </cell>
          <cell r="BT1144" t="str">
            <v>นายอนุพงค์ ต่อมคำ</v>
          </cell>
          <cell r="BU1144">
            <v>0</v>
          </cell>
          <cell r="BV1144" t="str">
            <v>1.นายอนุพงศ์ ต่อมคำ</v>
          </cell>
          <cell r="BW1144" t="str">
            <v>จำเลยที่ 1</v>
          </cell>
          <cell r="BX1144" t="str">
            <v>1-5099-01445-08-0</v>
          </cell>
          <cell r="BY1144" t="str">
            <v>-ไม่พบว่ามีกรรมสิทธิ์ในที่ดิน อ.หางดง จ.เชียงใหม่</v>
          </cell>
          <cell r="BZ1144" t="str">
            <v>ไม่พบ</v>
          </cell>
          <cell r="CB1144">
            <v>1</v>
          </cell>
          <cell r="CD1144" t="str">
            <v>นายอนุพงค์ ต่อมคำ</v>
          </cell>
        </row>
        <row r="1145">
          <cell r="B1145">
            <v>2625</v>
          </cell>
          <cell r="C1145">
            <v>1141</v>
          </cell>
          <cell r="G1145">
            <v>800122181962</v>
          </cell>
          <cell r="H1145" t="str">
            <v>นาย</v>
          </cell>
          <cell r="I1145" t="str">
            <v>ปราณนต์</v>
          </cell>
          <cell r="J1145" t="str">
            <v>หน่ออินตา</v>
          </cell>
          <cell r="K1145" t="str">
            <v>1-5053-00022-76-8</v>
          </cell>
          <cell r="L1145" t="str">
            <v>บิ๊กซี หางดง</v>
          </cell>
          <cell r="M1145" t="str">
            <v>เชียงใหม่ 3</v>
          </cell>
          <cell r="N1145">
            <v>8</v>
          </cell>
          <cell r="S1145" t="str">
            <v>แขวงเชียงใหม่</v>
          </cell>
          <cell r="T1145" t="str">
            <v>ผบE328</v>
          </cell>
          <cell r="U1145">
            <v>2566</v>
          </cell>
          <cell r="V1145" t="str">
            <v>ผบE2331</v>
          </cell>
          <cell r="W1145">
            <v>2566</v>
          </cell>
          <cell r="X1145">
            <v>24</v>
          </cell>
          <cell r="Y1145">
            <v>4</v>
          </cell>
          <cell r="Z1145">
            <v>2566</v>
          </cell>
          <cell r="BB1145" t="str">
            <v>ลงผล31/5/67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นายปราณนต์ หน่ออินตา</v>
          </cell>
          <cell r="BU1145">
            <v>0</v>
          </cell>
          <cell r="BV1145" t="str">
            <v>1.นายปราณนต์ หน่ออินตา
2.นางสาวอภิสรา ตันตะปาล</v>
          </cell>
          <cell r="BW1145" t="str">
            <v>จำเลยที่ 1
จำเลยที่ 2</v>
          </cell>
          <cell r="BX1145" t="str">
            <v>1-5053-00022-76-8
1-1007-01947-53-2</v>
          </cell>
          <cell r="BY1145"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5" t="str">
            <v>ไม่พบ</v>
          </cell>
          <cell r="CB1145">
            <v>2</v>
          </cell>
          <cell r="CD1145" t="str">
            <v>นายปราณนต์ หน่ออินตา</v>
          </cell>
        </row>
        <row r="1146">
          <cell r="B1146">
            <v>2626</v>
          </cell>
          <cell r="C1146">
            <v>1142</v>
          </cell>
          <cell r="G1146">
            <v>800123043641</v>
          </cell>
          <cell r="H1146" t="str">
            <v>นางสาว</v>
          </cell>
          <cell r="I1146" t="str">
            <v>นงเยาว์</v>
          </cell>
          <cell r="J1146" t="str">
            <v>โพธานารักษ์</v>
          </cell>
          <cell r="K1146" t="str">
            <v>3-5001-00189-25-3</v>
          </cell>
          <cell r="L1146" t="str">
            <v>บิ๊กซี หางดง</v>
          </cell>
          <cell r="M1146" t="str">
            <v>เชียงใหม่ 3</v>
          </cell>
          <cell r="N1146">
            <v>8</v>
          </cell>
          <cell r="S1146" t="str">
            <v>แขวงเชียงใหม่</v>
          </cell>
          <cell r="T1146" t="str">
            <v>ผบE383</v>
          </cell>
          <cell r="U1146">
            <v>2566</v>
          </cell>
          <cell r="V1146" t="str">
            <v>ผบE2280</v>
          </cell>
          <cell r="W1146">
            <v>2566</v>
          </cell>
          <cell r="AA1146">
            <v>24</v>
          </cell>
          <cell r="AB1146">
            <v>4</v>
          </cell>
          <cell r="AC1146">
            <v>2566</v>
          </cell>
          <cell r="BB1146" t="str">
            <v>สืบทรัพย์วันที่ 24/5/2567// ลงผลสืบวันที่ 5/6/2567//รายงานผลสืบทรัพย์11/6/2567//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นางสาวนงเยาว์ โพธานารักษ์</v>
          </cell>
          <cell r="BU1146">
            <v>0</v>
          </cell>
          <cell r="BV1146" t="str">
            <v>1.นางสาวนงเยาว์  โพธานารักษ์</v>
          </cell>
          <cell r="BW1146" t="str">
            <v>จำเลย</v>
          </cell>
          <cell r="BX1146" t="str">
            <v>3-5001-00189-25-3</v>
          </cell>
          <cell r="BY1146"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6" t="str">
            <v>นางสาวนงเยาว์ โพธานารักษ์</v>
          </cell>
        </row>
        <row r="1147">
          <cell r="B1147">
            <v>2627</v>
          </cell>
          <cell r="C1147">
            <v>1143</v>
          </cell>
          <cell r="G1147">
            <v>800081828736</v>
          </cell>
          <cell r="H1147" t="str">
            <v>นาย</v>
          </cell>
          <cell r="I1147" t="str">
            <v>สุรวัช</v>
          </cell>
          <cell r="J1147" t="str">
            <v>ฟ้ากุศล</v>
          </cell>
          <cell r="K1147" t="str">
            <v>3-5001-00189-25-4</v>
          </cell>
          <cell r="L1147" t="str">
            <v>มีโชคพลาซ่า</v>
          </cell>
          <cell r="M1147" t="str">
            <v>เชียงใหม่ 2</v>
          </cell>
          <cell r="N1147">
            <v>8</v>
          </cell>
          <cell r="S1147" t="str">
            <v>จังหวัดฮอด</v>
          </cell>
          <cell r="T1147" t="str">
            <v>ผบE203</v>
          </cell>
          <cell r="U1147">
            <v>2566</v>
          </cell>
          <cell r="V1147" t="str">
            <v>ผบE566</v>
          </cell>
          <cell r="W1147">
            <v>2566</v>
          </cell>
          <cell r="X1147">
            <v>1</v>
          </cell>
          <cell r="Y1147">
            <v>6</v>
          </cell>
          <cell r="Z1147">
            <v>2566</v>
          </cell>
          <cell r="BB1147" t="str">
            <v>สืบแล้ว รายงานผล 25/6/2567</v>
          </cell>
          <cell r="BC1147" t="str">
            <v/>
          </cell>
          <cell r="BD1147" t="str">
            <v/>
          </cell>
          <cell r="BE1147" t="str">
            <v/>
          </cell>
          <cell r="BF1147" t="str">
            <v/>
          </cell>
          <cell r="BG1147" t="str">
            <v/>
          </cell>
          <cell r="BH1147" t="str">
            <v/>
          </cell>
          <cell r="BI1147" t="str">
            <v/>
          </cell>
          <cell r="BJ1147" t="str">
            <v/>
          </cell>
          <cell r="BK1147" t="str">
            <v/>
          </cell>
          <cell r="BL1147" t="str">
            <v/>
          </cell>
          <cell r="BM1147" t="str">
            <v/>
          </cell>
          <cell r="BN1147" t="str">
            <v/>
          </cell>
          <cell r="BO1147" t="str">
            <v/>
          </cell>
          <cell r="BP1147" t="str">
            <v/>
          </cell>
          <cell r="BQ1147" t="str">
            <v/>
          </cell>
          <cell r="BR1147" t="str">
            <v/>
          </cell>
          <cell r="BS1147" t="str">
            <v/>
          </cell>
          <cell r="BT1147" t="str">
            <v>นายสุรวัช ฟ้ากุศล</v>
          </cell>
          <cell r="BU1147">
            <v>0</v>
          </cell>
          <cell r="BV1147" t="str">
            <v xml:space="preserve">1.นายสุรวัช  ฟ้ากุศล
2.นายณัชพัฒน์ศักย์  โกไศยกานนท์
3.นายทิวากร  ปัญจริง
4.นางสาวศิริพร  พรหมมะ
</v>
          </cell>
          <cell r="BW1147" t="str">
            <v>จำเลยที่ 1
จำเลยที่ 2
จำเลยที่ 3
คู่สมรสจำเลยที่ 3</v>
          </cell>
          <cell r="BX1147" t="str">
            <v xml:space="preserve">5-5018-01086-58-0
5-5099-00075-91-5
1-5099-00085-56-0
1-5099-00070-36-8
</v>
          </cell>
          <cell r="BY1147"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7">
            <v>4</v>
          </cell>
          <cell r="CD1147" t="str">
            <v>นายสุรวัช ฟ้ากุศล</v>
          </cell>
        </row>
        <row r="1148">
          <cell r="B1148">
            <v>2628</v>
          </cell>
          <cell r="C1148">
            <v>1144</v>
          </cell>
          <cell r="G1148">
            <v>800130282687</v>
          </cell>
          <cell r="H1148" t="str">
            <v>นางสาว</v>
          </cell>
          <cell r="I1148" t="str">
            <v>จุฑามาศ</v>
          </cell>
          <cell r="J1148" t="str">
            <v>แก้วภา</v>
          </cell>
          <cell r="K1148" t="str">
            <v>1-5009-00200-74-3</v>
          </cell>
          <cell r="L1148" t="str">
            <v>ฝาง</v>
          </cell>
          <cell r="M1148" t="str">
            <v>เชียงใหม่ 2</v>
          </cell>
          <cell r="N1148">
            <v>8</v>
          </cell>
          <cell r="S1148" t="str">
            <v>จังหวัดฝาง</v>
          </cell>
          <cell r="T1148" t="str">
            <v>ผบE1241</v>
          </cell>
          <cell r="U1148">
            <v>2566</v>
          </cell>
          <cell r="V1148" t="str">
            <v>ผบE1473</v>
          </cell>
          <cell r="W1148">
            <v>2566</v>
          </cell>
          <cell r="AA1148">
            <v>28</v>
          </cell>
          <cell r="AB1148">
            <v>11</v>
          </cell>
          <cell r="AC1148">
            <v>2566</v>
          </cell>
          <cell r="BB1148" t="str">
            <v>สืบแล้ว รายงานผล 25/6/2567</v>
          </cell>
          <cell r="BC1148">
            <v>900</v>
          </cell>
          <cell r="BD1148">
            <v>19</v>
          </cell>
          <cell r="BE1148">
            <v>3</v>
          </cell>
          <cell r="BF1148">
            <v>2568</v>
          </cell>
          <cell r="BG1148">
            <v>0</v>
          </cell>
          <cell r="BH1148" t="str">
            <v>-</v>
          </cell>
          <cell r="BI1148" t="str">
            <v>-</v>
          </cell>
          <cell r="BJ1148" t="str">
            <v>-</v>
          </cell>
          <cell r="BK1148">
            <v>0</v>
          </cell>
          <cell r="BL1148">
            <v>1135</v>
          </cell>
          <cell r="BM1148">
            <v>0</v>
          </cell>
          <cell r="BN1148" t="str">
            <v/>
          </cell>
          <cell r="BO1148" t="str">
            <v/>
          </cell>
          <cell r="BP1148" t="str">
            <v/>
          </cell>
          <cell r="BQ1148" t="str">
            <v>-</v>
          </cell>
          <cell r="BR1148" t="str">
            <v>-</v>
          </cell>
          <cell r="BS1148" t="str">
            <v>-</v>
          </cell>
          <cell r="BT1148" t="str">
            <v>นางสาวจุฑามาศ แก้วภา</v>
          </cell>
          <cell r="BU1148">
            <v>0</v>
          </cell>
          <cell r="BV1148" t="str">
            <v xml:space="preserve">1.นางสาวจุฑามาศ  แก้วภา
2.นางอมรรัตน์  สิริรักษ์
3.นายอรรถพล  สิริรรักษ์
</v>
          </cell>
          <cell r="BW1148" t="str">
            <v xml:space="preserve">จำเลยที่ 1
จำเลยที่ 2
คู่สมรสจำเลยที่ 2
</v>
          </cell>
          <cell r="BX1148" t="str">
            <v>1-5009-00200-74-3
1-5099-01700-42-0
1-5101-00212-48-8</v>
          </cell>
          <cell r="BY1148"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8">
            <v>3</v>
          </cell>
          <cell r="CD1148" t="str">
            <v>นางสาวจุฑามาศ แก้วภา</v>
          </cell>
        </row>
        <row r="1149">
          <cell r="B1149">
            <v>2629</v>
          </cell>
          <cell r="C1149">
            <v>1145</v>
          </cell>
          <cell r="G1149">
            <v>800070648285</v>
          </cell>
          <cell r="H1149" t="str">
            <v>นาย</v>
          </cell>
          <cell r="I1149" t="str">
            <v>สิงหลกะ</v>
          </cell>
          <cell r="J1149" t="str">
            <v>สืบท้าว</v>
          </cell>
          <cell r="K1149" t="str">
            <v>1 3503 00049 10 8</v>
          </cell>
          <cell r="L1149" t="str">
            <v>ไชยปราการ</v>
          </cell>
          <cell r="M1149" t="str">
            <v>เชียงใหม่ 2</v>
          </cell>
          <cell r="N1149">
            <v>8</v>
          </cell>
          <cell r="S1149" t="str">
            <v>แขวงเชียงใหม่</v>
          </cell>
          <cell r="T1149" t="str">
            <v>ผบE55</v>
          </cell>
          <cell r="U1149">
            <v>2566</v>
          </cell>
          <cell r="V1149" t="str">
            <v>ผบE1812</v>
          </cell>
          <cell r="W1149">
            <v>2566</v>
          </cell>
          <cell r="AA1149">
            <v>13</v>
          </cell>
          <cell r="AB1149">
            <v>3</v>
          </cell>
          <cell r="AC1149">
            <v>2566</v>
          </cell>
          <cell r="BB1149" t="str">
            <v>สืบแล้ว รายงานผลสืบ 5/7/2567</v>
          </cell>
          <cell r="BC1149" t="str">
            <v/>
          </cell>
          <cell r="BD1149" t="str">
            <v/>
          </cell>
          <cell r="BE1149" t="str">
            <v/>
          </cell>
          <cell r="BF1149" t="str">
            <v/>
          </cell>
          <cell r="BG1149" t="str">
            <v/>
          </cell>
          <cell r="BH1149" t="str">
            <v/>
          </cell>
          <cell r="BI1149" t="str">
            <v/>
          </cell>
          <cell r="BJ1149" t="str">
            <v/>
          </cell>
          <cell r="BK1149" t="str">
            <v/>
          </cell>
          <cell r="BL1149" t="str">
            <v/>
          </cell>
          <cell r="BM1149" t="str">
            <v/>
          </cell>
          <cell r="BN1149" t="str">
            <v/>
          </cell>
          <cell r="BO1149" t="str">
            <v/>
          </cell>
          <cell r="BP1149" t="str">
            <v/>
          </cell>
          <cell r="BQ1149" t="str">
            <v/>
          </cell>
          <cell r="BR1149" t="str">
            <v/>
          </cell>
          <cell r="BS1149" t="str">
            <v/>
          </cell>
          <cell r="BT1149" t="str">
            <v>นายสิงหลกะ สืบท้าว</v>
          </cell>
          <cell r="BU1149">
            <v>0</v>
          </cell>
          <cell r="BV1149"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9" t="str">
            <v>จำเลยที่ 1
คู่สมรสจำเลยที่ 1
จำเลยที่ 2
คู่สมรสจำเลยที่ 2
จำเลยที่ 3</v>
          </cell>
          <cell r="BX1149" t="str">
            <v>1-3503-00049-10-8
1-5003-00056-35-8
3-4106-00140-17-3
3-5101-00426-14-0
1-5009-00027-91-0</v>
          </cell>
          <cell r="BY1149"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9">
            <v>5</v>
          </cell>
          <cell r="CD1149" t="str">
            <v>นายสิงหลกะ สืบท้าว</v>
          </cell>
        </row>
        <row r="1150">
          <cell r="B1150">
            <v>2630</v>
          </cell>
          <cell r="C1150">
            <v>1146</v>
          </cell>
          <cell r="G1150">
            <v>800030283462</v>
          </cell>
          <cell r="H1150" t="str">
            <v>นาง</v>
          </cell>
          <cell r="I1150" t="str">
            <v>พิกุล</v>
          </cell>
          <cell r="J1150" t="str">
            <v>ปวงคำ</v>
          </cell>
          <cell r="K1150" t="str">
            <v>3-5009-00523-71-9</v>
          </cell>
          <cell r="L1150" t="str">
            <v>ฝาง</v>
          </cell>
          <cell r="M1150" t="str">
            <v>เชียงใหม่ 2</v>
          </cell>
          <cell r="N1150">
            <v>8</v>
          </cell>
          <cell r="S1150" t="str">
            <v>จังหวัดฮอด</v>
          </cell>
          <cell r="T1150" t="str">
            <v>ผบ.603</v>
          </cell>
          <cell r="U1150">
            <v>2557</v>
          </cell>
          <cell r="V1150" t="str">
            <v>ผบE721</v>
          </cell>
          <cell r="W1150">
            <v>2567</v>
          </cell>
          <cell r="AA1150">
            <v>7</v>
          </cell>
          <cell r="AB1150">
            <v>10</v>
          </cell>
          <cell r="AC1150">
            <v>2557</v>
          </cell>
          <cell r="BB1150" t="str">
            <v>สืบแล้ว รายงานผล25/6/2567</v>
          </cell>
          <cell r="BC1150">
            <v>600</v>
          </cell>
          <cell r="BD1150">
            <v>19</v>
          </cell>
          <cell r="BE1150">
            <v>3</v>
          </cell>
          <cell r="BF1150">
            <v>2568</v>
          </cell>
          <cell r="BG1150">
            <v>0</v>
          </cell>
          <cell r="BH1150" t="str">
            <v>-</v>
          </cell>
          <cell r="BI1150" t="str">
            <v>-</v>
          </cell>
          <cell r="BJ1150" t="str">
            <v>-</v>
          </cell>
          <cell r="BK1150">
            <v>0</v>
          </cell>
          <cell r="BL1150">
            <v>460</v>
          </cell>
          <cell r="BM1150">
            <v>0</v>
          </cell>
          <cell r="BN1150" t="str">
            <v/>
          </cell>
          <cell r="BO1150" t="str">
            <v/>
          </cell>
          <cell r="BP1150" t="str">
            <v/>
          </cell>
          <cell r="BQ1150" t="str">
            <v>-</v>
          </cell>
          <cell r="BR1150" t="str">
            <v>-</v>
          </cell>
          <cell r="BS1150" t="str">
            <v>-</v>
          </cell>
          <cell r="BT1150" t="str">
            <v>นางพิกุล ปวงคำ</v>
          </cell>
          <cell r="BU1150">
            <v>0</v>
          </cell>
          <cell r="BV1150" t="str">
            <v>1.นางพิกุล  ปวงคำ 
2.ร.ต.เกรียงศักดิ์  ดอกเคน</v>
          </cell>
          <cell r="BW1150" t="str">
            <v>จำเลยที่ 1
จำเลยที่ 2</v>
          </cell>
          <cell r="BX1150" t="str">
            <v>3-5009-00523-71-9
3-3021-00290-20-9</v>
          </cell>
          <cell r="BY1150" t="str">
            <v xml:space="preserve">-ไม่พบว่ามีกรรมสิทธิ์ในที่ดิน อ.ฝาง จ.เชียงใหม่
-ไม่พบว่ามีกรรมสิทธิ์ในที่ดิน อ.ฝาง จ.เชียงใหม่
</v>
          </cell>
          <cell r="CB1150">
            <v>2</v>
          </cell>
          <cell r="CD1150" t="str">
            <v>นางพิกุล ปวงคำ</v>
          </cell>
        </row>
        <row r="1151">
          <cell r="B1151">
            <v>2631</v>
          </cell>
          <cell r="C1151">
            <v>1147</v>
          </cell>
          <cell r="G1151">
            <v>800120934800</v>
          </cell>
          <cell r="H1151" t="str">
            <v>นางสาว</v>
          </cell>
          <cell r="I1151" t="str">
            <v>สาระภี</v>
          </cell>
          <cell r="J1151" t="str">
            <v>สีสมหรือยะตุ้ย</v>
          </cell>
          <cell r="K1151" t="str">
            <v>3-5009-00523-71-10</v>
          </cell>
          <cell r="L1151" t="str">
            <v>เซ็นทรัล แอร์พอร์ต พลาซ่า เชียงใหม่</v>
          </cell>
          <cell r="M1151" t="str">
            <v>เชียงใหม่ 1</v>
          </cell>
          <cell r="N1151">
            <v>8</v>
          </cell>
          <cell r="S1151" t="str">
            <v>แขวงเชียงใหม่</v>
          </cell>
          <cell r="T1151" t="str">
            <v>ผบE5356</v>
          </cell>
          <cell r="U1151">
            <v>2565</v>
          </cell>
          <cell r="V1151" t="str">
            <v>ผบE8585</v>
          </cell>
          <cell r="W1151">
            <v>2565</v>
          </cell>
          <cell r="X1151">
            <v>29</v>
          </cell>
          <cell r="Y1151">
            <v>11</v>
          </cell>
          <cell r="Z1151">
            <v>2565</v>
          </cell>
          <cell r="BB1151" t="str">
            <v>สืบแล้ว รายงานผล25/6/2567</v>
          </cell>
          <cell r="BC1151">
            <v>600</v>
          </cell>
          <cell r="BD1151">
            <v>30</v>
          </cell>
          <cell r="BE1151">
            <v>4</v>
          </cell>
          <cell r="BF1151">
            <v>2568</v>
          </cell>
          <cell r="BG1151">
            <v>0</v>
          </cell>
          <cell r="BH1151" t="str">
            <v>-</v>
          </cell>
          <cell r="BI1151" t="str">
            <v>-</v>
          </cell>
          <cell r="BJ1151" t="str">
            <v>-</v>
          </cell>
          <cell r="BK1151">
            <v>0</v>
          </cell>
          <cell r="BL1151">
            <v>575</v>
          </cell>
          <cell r="BM1151">
            <v>0</v>
          </cell>
          <cell r="BN1151" t="str">
            <v/>
          </cell>
          <cell r="BO1151" t="str">
            <v/>
          </cell>
          <cell r="BP1151" t="str">
            <v/>
          </cell>
          <cell r="BQ1151" t="str">
            <v>-</v>
          </cell>
          <cell r="BR1151" t="str">
            <v>-</v>
          </cell>
          <cell r="BS1151" t="str">
            <v>-</v>
          </cell>
          <cell r="BT1151" t="str">
            <v>นางสาวสาระภี สีสมหรือยะตุ้ย</v>
          </cell>
          <cell r="BU1151">
            <v>0</v>
          </cell>
          <cell r="BV1151" t="str">
            <v xml:space="preserve">1.นางสาวสาระภี  สีสมหรือยะตุ้ย 
2.นายชิษณุพงศ์  ยะตุ้ย </v>
          </cell>
          <cell r="BW1151" t="str">
            <v xml:space="preserve">จำเลย 
คู่สมรสจำเลย </v>
          </cell>
          <cell r="BX1151" t="str">
            <v>1-5299-00979-22-6
1-5016-00075-15-4</v>
          </cell>
          <cell r="BY1151"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1">
            <v>2</v>
          </cell>
          <cell r="CD1151" t="str">
            <v>นางสาวสาระภี สีสมหรือยะตุ้ย</v>
          </cell>
        </row>
        <row r="1152">
          <cell r="B1152">
            <v>2632</v>
          </cell>
          <cell r="C1152">
            <v>1148</v>
          </cell>
          <cell r="G1152">
            <v>800121336070</v>
          </cell>
          <cell r="H1152" t="str">
            <v>นาย</v>
          </cell>
          <cell r="I1152" t="str">
            <v>พรมงคล</v>
          </cell>
          <cell r="J1152" t="str">
            <v>ตาแก้ว</v>
          </cell>
          <cell r="K1152" t="str">
            <v>1-5099-01713-58-1</v>
          </cell>
          <cell r="L1152" t="str">
            <v>เซ็นทรัล แอร์พอร์ต พลาซ่า เชียงใหม่</v>
          </cell>
          <cell r="M1152" t="str">
            <v>เชียงใหม่ 1</v>
          </cell>
          <cell r="N1152">
            <v>8</v>
          </cell>
          <cell r="S1152" t="str">
            <v>แขวงเชียงใหม่</v>
          </cell>
          <cell r="T1152" t="str">
            <v>ผบE5353</v>
          </cell>
          <cell r="U1152">
            <v>2565</v>
          </cell>
          <cell r="V1152" t="str">
            <v>ผบE311</v>
          </cell>
          <cell r="W1152">
            <v>2566</v>
          </cell>
          <cell r="X1152">
            <v>23</v>
          </cell>
          <cell r="Y1152">
            <v>1</v>
          </cell>
          <cell r="Z1152">
            <v>2566</v>
          </cell>
          <cell r="BB1152" t="str">
            <v>สืบแล้ว รายงานผล25/6/2567</v>
          </cell>
          <cell r="BC1152">
            <v>300</v>
          </cell>
          <cell r="BD1152">
            <v>30</v>
          </cell>
          <cell r="BE1152">
            <v>4</v>
          </cell>
          <cell r="BF1152">
            <v>2568</v>
          </cell>
          <cell r="BG1152">
            <v>0</v>
          </cell>
          <cell r="BH1152" t="str">
            <v>-</v>
          </cell>
          <cell r="BI1152" t="str">
            <v>-</v>
          </cell>
          <cell r="BJ1152" t="str">
            <v>-</v>
          </cell>
          <cell r="BK1152">
            <v>0</v>
          </cell>
          <cell r="BL1152">
            <v>260</v>
          </cell>
          <cell r="BM1152">
            <v>0</v>
          </cell>
          <cell r="BN1152" t="str">
            <v/>
          </cell>
          <cell r="BO1152" t="str">
            <v/>
          </cell>
          <cell r="BP1152" t="str">
            <v/>
          </cell>
          <cell r="BQ1152" t="str">
            <v>-</v>
          </cell>
          <cell r="BR1152" t="str">
            <v>-</v>
          </cell>
          <cell r="BS1152" t="str">
            <v>-</v>
          </cell>
          <cell r="BT1152" t="str">
            <v>นายพรมงคล ตาแก้ว</v>
          </cell>
          <cell r="BU1152">
            <v>0</v>
          </cell>
          <cell r="BV1152" t="str">
            <v>1.นายพรมงคล  ตาแก้ว</v>
          </cell>
          <cell r="BW1152" t="str">
            <v>จำเลย</v>
          </cell>
          <cell r="BX1152" t="str">
            <v>1-5099-01713-58-1</v>
          </cell>
          <cell r="BY1152" t="str">
            <v xml:space="preserve">-ไม่พบว่ามีกรรมสิทธิ์ในที่ดิน อ.เมือง จ.เชียงใหม่
</v>
          </cell>
          <cell r="CB1152">
            <v>1</v>
          </cell>
          <cell r="CD1152" t="str">
            <v>นายพรมงคล ตาแก้ว</v>
          </cell>
        </row>
        <row r="1153">
          <cell r="B1153">
            <v>2633</v>
          </cell>
          <cell r="C1153">
            <v>1149</v>
          </cell>
          <cell r="G1153">
            <v>800013237402</v>
          </cell>
          <cell r="H1153" t="str">
            <v>นางสาว</v>
          </cell>
          <cell r="I1153" t="str">
            <v>นันทิยา</v>
          </cell>
          <cell r="J1153" t="str">
            <v>นวฐิติกุล</v>
          </cell>
          <cell r="K1153" t="str">
            <v>3-5701-01673-34-5</v>
          </cell>
          <cell r="L1153" t="str">
            <v>ท่าแพ</v>
          </cell>
          <cell r="M1153" t="str">
            <v>เชียงใหม่ 1</v>
          </cell>
          <cell r="N1153">
            <v>8</v>
          </cell>
          <cell r="O1153" t="str">
            <v>สินเชื่อเพื่อพัฒนากลุ่มอาชีพ (พัฒนาชีวิตครู)</v>
          </cell>
          <cell r="S1153" t="str">
            <v>จังหวัดเชียงใหม่</v>
          </cell>
          <cell r="T1153" t="str">
            <v>ผบ1244</v>
          </cell>
          <cell r="U1153">
            <v>2561</v>
          </cell>
          <cell r="V1153" t="str">
            <v>ผบ1730</v>
          </cell>
          <cell r="W1153">
            <v>2561</v>
          </cell>
          <cell r="AA1153">
            <v>26</v>
          </cell>
          <cell r="AB1153">
            <v>7</v>
          </cell>
          <cell r="AC1153">
            <v>2561</v>
          </cell>
          <cell r="BB1153" t="str">
            <v>สืบแล้ว รายงานผลสืบ 31/7/2567</v>
          </cell>
          <cell r="BC1153">
            <v>3000</v>
          </cell>
          <cell r="BD1153">
            <v>11</v>
          </cell>
          <cell r="BE1153">
            <v>2</v>
          </cell>
          <cell r="BF1153">
            <v>2568</v>
          </cell>
          <cell r="BG1153">
            <v>0</v>
          </cell>
          <cell r="BH1153" t="str">
            <v>-</v>
          </cell>
          <cell r="BI1153" t="str">
            <v>-</v>
          </cell>
          <cell r="BJ1153" t="str">
            <v>-</v>
          </cell>
          <cell r="BK1153">
            <v>0</v>
          </cell>
          <cell r="BL1153">
            <v>5025</v>
          </cell>
          <cell r="BM1153">
            <v>0</v>
          </cell>
          <cell r="BN1153" t="str">
            <v/>
          </cell>
          <cell r="BO1153" t="str">
            <v/>
          </cell>
          <cell r="BP1153" t="str">
            <v/>
          </cell>
          <cell r="BQ1153" t="str">
            <v>-</v>
          </cell>
          <cell r="BR1153" t="str">
            <v>-</v>
          </cell>
          <cell r="BS1153" t="str">
            <v>-</v>
          </cell>
          <cell r="BT1153" t="str">
            <v>นางสาวนันทิยา นวฐิติกุล</v>
          </cell>
          <cell r="BU1153">
            <v>0</v>
          </cell>
          <cell r="BV1153"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3"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3" t="str">
            <v>3-5701-01673-34-5
5-5804-00019-03-1
3-5019-00506-27-1
3-5407-00306-27-7
3-5705-00753-22-9
3-5014-00192-50-1
3-6707-00461-27-1
3-3609-00285-92-5
3-5006-00188-77-9
3-5803-00038-11-9</v>
          </cell>
          <cell r="BY1153"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3" t="str">
            <v>พบ</v>
          </cell>
          <cell r="CB1153">
            <v>10</v>
          </cell>
          <cell r="CC1153" t="str">
            <v>นุสบา</v>
          </cell>
          <cell r="CL1153">
            <v>243852</v>
          </cell>
        </row>
        <row r="1154">
          <cell r="B1154">
            <v>2634</v>
          </cell>
          <cell r="C1154">
            <v>1150</v>
          </cell>
          <cell r="G1154">
            <v>800038185768</v>
          </cell>
          <cell r="H1154" t="str">
            <v>นาย</v>
          </cell>
          <cell r="I1154" t="str">
            <v>ณัฐวัฒน์</v>
          </cell>
          <cell r="J1154" t="str">
            <v>วรเมธากร</v>
          </cell>
          <cell r="K1154" t="str">
            <v>1-5099-00538-23-8</v>
          </cell>
          <cell r="L1154" t="str">
            <v>ท่าแพ</v>
          </cell>
          <cell r="M1154" t="str">
            <v>เชียงใหม่ 1</v>
          </cell>
          <cell r="N1154">
            <v>8</v>
          </cell>
          <cell r="S1154" t="str">
            <v>แขวงเชียงใหม่</v>
          </cell>
          <cell r="T1154" t="str">
            <v>ผบ.4830</v>
          </cell>
          <cell r="U1154">
            <v>2562</v>
          </cell>
          <cell r="V1154" t="str">
            <v>ผบ.4990</v>
          </cell>
          <cell r="W1154">
            <v>2562</v>
          </cell>
          <cell r="AA1154">
            <v>16</v>
          </cell>
          <cell r="AB1154">
            <v>6</v>
          </cell>
          <cell r="AC1154">
            <v>2562</v>
          </cell>
          <cell r="BB1154" t="str">
            <v>ปิดบัญชี</v>
          </cell>
          <cell r="BC1154">
            <v>1200</v>
          </cell>
          <cell r="BD1154">
            <v>30</v>
          </cell>
          <cell r="BE1154">
            <v>4</v>
          </cell>
          <cell r="BF1154">
            <v>2568</v>
          </cell>
          <cell r="BG1154">
            <v>0</v>
          </cell>
          <cell r="BH1154" t="str">
            <v>-</v>
          </cell>
          <cell r="BI1154" t="str">
            <v>-</v>
          </cell>
          <cell r="BJ1154" t="str">
            <v>-</v>
          </cell>
          <cell r="BK1154">
            <v>0</v>
          </cell>
          <cell r="BL1154">
            <v>2140</v>
          </cell>
          <cell r="BM1154">
            <v>0</v>
          </cell>
          <cell r="BN1154" t="str">
            <v/>
          </cell>
          <cell r="BO1154" t="str">
            <v/>
          </cell>
          <cell r="BP1154" t="str">
            <v/>
          </cell>
          <cell r="BQ1154" t="str">
            <v>-</v>
          </cell>
          <cell r="BR1154" t="str">
            <v>-</v>
          </cell>
          <cell r="BS1154" t="str">
            <v>-</v>
          </cell>
          <cell r="BT1154" t="str">
            <v>นายณัฐวัฒน์ วรเมธากร</v>
          </cell>
          <cell r="BU1154">
            <v>0</v>
          </cell>
          <cell r="BV1154" t="str">
            <v>1.นายณัฐวัฒน์  วรเมธากร 
2.นางสาวอัมภิกา  จาปัญญะ 
3.นางสาวนิภาพร  ทุกอย่าง
4.นายโสภณ  พรมจิตต์</v>
          </cell>
          <cell r="BW1154" t="str">
            <v>จำเลยที่ 1
จำเลยที่ 2
จำเลยที่ 3
คู่สมรสจำเลยที่ 3</v>
          </cell>
          <cell r="BX1154" t="str">
            <v>1-5099-00538-23-8
1-5099-00527-82-1
1-5009-00020-25-7
5-5703-00111-03-3</v>
          </cell>
          <cell r="BY1154"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4">
            <v>4</v>
          </cell>
          <cell r="CD1154" t="str">
            <v>นายณัฐวัฒน์ วรเมธากร</v>
          </cell>
        </row>
        <row r="1155">
          <cell r="B1155">
            <v>2635</v>
          </cell>
          <cell r="C1155">
            <v>1151</v>
          </cell>
          <cell r="G1155">
            <v>800052127449</v>
          </cell>
          <cell r="H1155" t="str">
            <v>นาย</v>
          </cell>
          <cell r="I1155" t="str">
            <v>ดาวชัย</v>
          </cell>
          <cell r="J1155" t="str">
            <v>สุกันทา</v>
          </cell>
          <cell r="K1155" t="str">
            <v>3-5019-00289-70-9</v>
          </cell>
          <cell r="L1155" t="str">
            <v>สารภี</v>
          </cell>
          <cell r="M1155" t="str">
            <v>เชียงใหม่ 3</v>
          </cell>
          <cell r="N1155">
            <v>8</v>
          </cell>
          <cell r="O1155" t="str">
            <v>สินเชื่อธนาคารประชาชน</v>
          </cell>
          <cell r="P1155" t="str">
            <v>1.บุคคลค้ำประกัน</v>
          </cell>
          <cell r="Q1155">
            <v>60991.31</v>
          </cell>
          <cell r="R1155">
            <v>38864.449999999997</v>
          </cell>
          <cell r="S1155" t="str">
            <v>แขวงเชียงใหม่</v>
          </cell>
          <cell r="T1155" t="str">
            <v>ผบE9605</v>
          </cell>
          <cell r="U1155">
            <v>2566</v>
          </cell>
          <cell r="V1155" t="str">
            <v>ผบE10980</v>
          </cell>
          <cell r="W1155">
            <v>2566</v>
          </cell>
          <cell r="AA1155">
            <v>17</v>
          </cell>
          <cell r="AB1155">
            <v>11</v>
          </cell>
          <cell r="AC1155">
            <v>2566</v>
          </cell>
          <cell r="BB1155" t="str">
            <v>รายงานผลสืบทรัพย์ 11/9/2567</v>
          </cell>
          <cell r="BC1155">
            <v>1800</v>
          </cell>
          <cell r="BD1155">
            <v>11</v>
          </cell>
          <cell r="BE1155">
            <v>4</v>
          </cell>
          <cell r="BF1155">
            <v>2568</v>
          </cell>
          <cell r="BG1155">
            <v>0</v>
          </cell>
          <cell r="BH1155" t="str">
            <v>-</v>
          </cell>
          <cell r="BI1155" t="str">
            <v>-</v>
          </cell>
          <cell r="BJ1155" t="str">
            <v>-</v>
          </cell>
          <cell r="BK1155">
            <v>0</v>
          </cell>
          <cell r="BL1155">
            <v>3390</v>
          </cell>
          <cell r="BM1155">
            <v>0</v>
          </cell>
          <cell r="BN1155" t="str">
            <v/>
          </cell>
          <cell r="BO1155" t="str">
            <v/>
          </cell>
          <cell r="BP1155" t="str">
            <v/>
          </cell>
          <cell r="BQ1155" t="str">
            <v>-</v>
          </cell>
          <cell r="BR1155" t="str">
            <v>-</v>
          </cell>
          <cell r="BS1155" t="str">
            <v>-</v>
          </cell>
          <cell r="BT1155" t="str">
            <v>นายดาวชัย สุกันทา</v>
          </cell>
          <cell r="BU1155">
            <v>888166010339</v>
          </cell>
          <cell r="BV1155"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5" t="str">
            <v>จำเลยที่ 1
คู่สมรสจำเลยที่ 1
จำเลยที่ 2
คู่สมรสจำเลยที่ 2
จำเลยที่ 3
คู่สมรสจำเลยที่ 3</v>
          </cell>
          <cell r="BX1155" t="str">
            <v>3-5019-00289-70-9
3-5012-00094-42-5
3-5019-00299-85-2
1-5099-00849-06-3
3-5019-00289-83-1
3-5019-00289-09-1</v>
          </cell>
          <cell r="BY1155"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5" t="str">
            <v>พบทรัพย์</v>
          </cell>
          <cell r="CC1155" t="str">
            <v>วชิราภรณ์</v>
          </cell>
          <cell r="CD1155" t="str">
            <v>นายดาวชัย สุกันทา</v>
          </cell>
          <cell r="CL1155">
            <v>243902</v>
          </cell>
        </row>
        <row r="1156">
          <cell r="B1156">
            <v>2636</v>
          </cell>
          <cell r="C1156">
            <v>1152</v>
          </cell>
          <cell r="G1156">
            <v>800087714260</v>
          </cell>
          <cell r="H1156" t="str">
            <v>นาย</v>
          </cell>
          <cell r="I1156" t="str">
            <v>ทีแป</v>
          </cell>
          <cell r="J1156" t="str">
            <v>จารุเมธาวี</v>
          </cell>
          <cell r="K1156" t="str">
            <v>3-5003-00105-99-1</v>
          </cell>
          <cell r="L1156" t="str">
            <v>แม่แจ่ม</v>
          </cell>
          <cell r="M1156" t="str">
            <v>เชียงใหม่ 3</v>
          </cell>
          <cell r="N1156">
            <v>8</v>
          </cell>
          <cell r="S1156" t="str">
            <v>จังหวัดฮอด</v>
          </cell>
          <cell r="T1156" t="str">
            <v>ผบE715</v>
          </cell>
          <cell r="U1156">
            <v>2566</v>
          </cell>
          <cell r="V1156" t="str">
            <v>ผบE898</v>
          </cell>
          <cell r="W1156">
            <v>2566</v>
          </cell>
          <cell r="BB1156" t="str">
            <v>สืบทรัพย์ (คำสั่ง 18/1/2567) // รายงานวันที่ 26/7/2567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นายทีแป จารุเมธาวี</v>
          </cell>
          <cell r="BU1156">
            <v>0</v>
          </cell>
          <cell r="BV1156"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6" t="str">
            <v>จำเลยที่ 1
คู่สมรสจำเลยที่ 1
จำเลยที่ 2
คู่สมรสจำเลยที่ 2
จำเลยที่ 3</v>
          </cell>
          <cell r="BX1156" t="str">
            <v xml:space="preserve">3-5003-00105-99-1
2-5003-00003-68-6
2-5003-00032-26-1
2-5003-00030-84-5
2-5003-00016-64-8
</v>
          </cell>
          <cell r="BY11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7">
          <cell r="B1157">
            <v>2637</v>
          </cell>
          <cell r="C1157">
            <v>1153</v>
          </cell>
          <cell r="G1157">
            <v>843052005547</v>
          </cell>
          <cell r="H1157" t="str">
            <v>นาย</v>
          </cell>
          <cell r="I1157" t="str">
            <v>สุขคำ</v>
          </cell>
          <cell r="J1157" t="str">
            <v>ป๊อกแก้ว</v>
          </cell>
          <cell r="K1157" t="str">
            <v>3 5011 00244 34 4</v>
          </cell>
          <cell r="L1157" t="str">
            <v>หนองหอย</v>
          </cell>
          <cell r="M1157" t="str">
            <v>เชียงใหม่ 1</v>
          </cell>
          <cell r="N1157">
            <v>8</v>
          </cell>
          <cell r="S1157" t="str">
            <v>จังหวัดเชียงใหม่</v>
          </cell>
          <cell r="T1157" t="str">
            <v>ผบE1518</v>
          </cell>
          <cell r="U1157">
            <v>2566</v>
          </cell>
          <cell r="V1157" t="str">
            <v>ผบE1902</v>
          </cell>
          <cell r="W1157">
            <v>2566</v>
          </cell>
          <cell r="X1157">
            <v>16</v>
          </cell>
          <cell r="Y1157">
            <v>10</v>
          </cell>
          <cell r="Z1157">
            <v>2566</v>
          </cell>
          <cell r="BB1157" t="str">
            <v>สืบแล้ว รายงานผล 5/7/2567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นายสุขคำ ป๊อกแก้ว</v>
          </cell>
          <cell r="BU1157">
            <v>0</v>
          </cell>
          <cell r="BV1157" t="str">
            <v xml:space="preserve">1.นายสุขคำ  ป๊อกแก้ว 
2.นางผ่องพรรณ  ทองข่าย </v>
          </cell>
          <cell r="BW1157" t="str">
            <v>จำเลยที่ 1
คู่สมรสจำเลยที่ 1</v>
          </cell>
          <cell r="BX1157" t="str">
            <v>3-5011-00244-34-4
3-5020-00104-52-5</v>
          </cell>
          <cell r="BY1157"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7">
            <v>2</v>
          </cell>
          <cell r="CD1157" t="str">
            <v>นายสุขคำ ป๊อกแก้ว</v>
          </cell>
        </row>
        <row r="1158">
          <cell r="B1158">
            <v>2638</v>
          </cell>
          <cell r="C1158">
            <v>1154</v>
          </cell>
          <cell r="G1158">
            <v>800087714468</v>
          </cell>
          <cell r="H1158" t="str">
            <v>นาย</v>
          </cell>
          <cell r="I1158" t="str">
            <v>ยุทรพัทธ์</v>
          </cell>
          <cell r="J1158" t="str">
            <v>พรพชรเดช</v>
          </cell>
          <cell r="K1158" t="str">
            <v>2-5003-00016-64-8</v>
          </cell>
          <cell r="L1158" t="str">
            <v>แม่แจ่ม</v>
          </cell>
          <cell r="M1158" t="str">
            <v>เชียงใหม่ 3</v>
          </cell>
          <cell r="N1158">
            <v>8</v>
          </cell>
          <cell r="S1158" t="str">
            <v>จังหวัดฮอด</v>
          </cell>
          <cell r="T1158" t="str">
            <v>ผบE707</v>
          </cell>
          <cell r="U1158">
            <v>2566</v>
          </cell>
          <cell r="V1158" t="str">
            <v>ผบE897</v>
          </cell>
          <cell r="W1158">
            <v>2566</v>
          </cell>
          <cell r="X1158">
            <v>26</v>
          </cell>
          <cell r="Y1158">
            <v>7</v>
          </cell>
          <cell r="Z1158">
            <v>2566</v>
          </cell>
          <cell r="BB1158" t="str">
            <v>สืบทรัพย์ (คำสั่ง 18/1/2567) // รายงานวันที่ 26/7/2567</v>
          </cell>
          <cell r="BC1158" t="str">
            <v/>
          </cell>
          <cell r="BD1158" t="str">
            <v/>
          </cell>
          <cell r="BE1158" t="str">
            <v/>
          </cell>
          <cell r="BF1158" t="str">
            <v/>
          </cell>
          <cell r="BG1158" t="str">
            <v/>
          </cell>
          <cell r="BH1158" t="str">
            <v/>
          </cell>
          <cell r="BI1158" t="str">
            <v/>
          </cell>
          <cell r="BJ1158" t="str">
            <v/>
          </cell>
          <cell r="BK1158" t="str">
            <v/>
          </cell>
          <cell r="BL1158" t="str">
            <v/>
          </cell>
          <cell r="BM1158" t="str">
            <v/>
          </cell>
          <cell r="BN1158" t="str">
            <v/>
          </cell>
          <cell r="BO1158" t="str">
            <v/>
          </cell>
          <cell r="BP1158" t="str">
            <v/>
          </cell>
          <cell r="BQ1158" t="str">
            <v/>
          </cell>
          <cell r="BR1158" t="str">
            <v/>
          </cell>
          <cell r="BS1158" t="str">
            <v/>
          </cell>
          <cell r="BT1158" t="str">
            <v>นายยุทรพัทธ์ พรพชรเดช</v>
          </cell>
          <cell r="BU1158">
            <v>0</v>
          </cell>
          <cell r="BV1158"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8" t="str">
            <v>จำเลยที่ 1
จำเลยที่ 2
คู่สมรสจำเลยที่ 2
จำเลยที่ 3
คู่สมรสจำเลยที่ 3</v>
          </cell>
          <cell r="BX1158" t="str">
            <v>2-5003-00016-64-8
2-5003-00032-26-1
2-5003-00030-84-5
3-5003-00105-99-1
2-5003-00003-68-6</v>
          </cell>
          <cell r="BY11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9">
          <cell r="B1159">
            <v>2639</v>
          </cell>
          <cell r="C1159">
            <v>1155</v>
          </cell>
          <cell r="G1159">
            <v>800068913345</v>
          </cell>
          <cell r="H1159" t="str">
            <v>นางสาว</v>
          </cell>
          <cell r="I1159" t="str">
            <v>ชุลีมาส</v>
          </cell>
          <cell r="J1159" t="str">
            <v>บุญเทียม</v>
          </cell>
          <cell r="K1159" t="str">
            <v>1-5003-00016-88-7</v>
          </cell>
          <cell r="L1159" t="str">
            <v>แม่แจ่ม</v>
          </cell>
          <cell r="M1159" t="str">
            <v>เชียงใหม่ 3</v>
          </cell>
          <cell r="N1159">
            <v>8</v>
          </cell>
          <cell r="O1159" t="str">
            <v>สินเชื่อธนาคารประชาชน</v>
          </cell>
          <cell r="S1159" t="str">
            <v>จังหวัดฮอด</v>
          </cell>
          <cell r="T1159" t="str">
            <v>ผบE720</v>
          </cell>
          <cell r="U1159">
            <v>2566</v>
          </cell>
          <cell r="V1159" t="str">
            <v>ผบE904</v>
          </cell>
          <cell r="W1159">
            <v>2566</v>
          </cell>
          <cell r="X1159">
            <v>26</v>
          </cell>
          <cell r="Y1159">
            <v>7</v>
          </cell>
          <cell r="Z1159">
            <v>2566</v>
          </cell>
          <cell r="BB1159" t="str">
            <v>สืบทรัพย์ (คำสั่ง 18/1/2567) // รายงานวันที่ 16/8/2567</v>
          </cell>
          <cell r="BC1159">
            <v>1800</v>
          </cell>
          <cell r="BD1159">
            <v>26</v>
          </cell>
          <cell r="BE1159">
            <v>3</v>
          </cell>
          <cell r="BF1159">
            <v>2568</v>
          </cell>
          <cell r="BG1159">
            <v>0</v>
          </cell>
          <cell r="BH1159" t="str">
            <v>-</v>
          </cell>
          <cell r="BI1159" t="str">
            <v>-</v>
          </cell>
          <cell r="BJ1159" t="str">
            <v>-</v>
          </cell>
          <cell r="BK1159">
            <v>0</v>
          </cell>
          <cell r="BL1159">
            <v>2825</v>
          </cell>
          <cell r="BM1159">
            <v>0</v>
          </cell>
          <cell r="BN1159" t="str">
            <v/>
          </cell>
          <cell r="BO1159" t="str">
            <v/>
          </cell>
          <cell r="BP1159" t="str">
            <v/>
          </cell>
          <cell r="BQ1159" t="str">
            <v>-</v>
          </cell>
          <cell r="BR1159" t="str">
            <v>-</v>
          </cell>
          <cell r="BS1159" t="str">
            <v>-</v>
          </cell>
          <cell r="BT1159" t="str">
            <v>นางสาวชุลีมาส บุญเทียม</v>
          </cell>
          <cell r="BU1159">
            <v>0</v>
          </cell>
          <cell r="BV1159"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9" t="str">
            <v>จำเลยที่ 1
คู่สมรสจำเลยที่ 1
จำเลยที่ 2
คู่สมรสจำเลยที่ 2
จำเลยที่ 3
คู่สมรสจำเลยที่ 3
คู่สมรสจำเลยที่ 2
จำเลยที่ 3</v>
          </cell>
          <cell r="BX1159" t="str">
            <v>1-5003-00016-88-7
1-5099-00925-89-4
3-5003-00235-19-4
3-5003-00046-36-7
3-5003-00053-13-4
3-5003-00053-12-6</v>
          </cell>
          <cell r="BY1159"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9" t="str">
            <v>นางสาวชุลีมาส บุญเทียม</v>
          </cell>
        </row>
        <row r="1160">
          <cell r="B1160">
            <v>2640</v>
          </cell>
          <cell r="C1160">
            <v>1156</v>
          </cell>
          <cell r="G1160">
            <v>800058546105</v>
          </cell>
          <cell r="H1160" t="str">
            <v>นาย</v>
          </cell>
          <cell r="I1160" t="str">
            <v>ณัฐวุฒิ</v>
          </cell>
          <cell r="J1160" t="str">
            <v>สุนันตา</v>
          </cell>
          <cell r="K1160" t="str">
            <v>1-5003-00106-49-5</v>
          </cell>
          <cell r="L1160" t="str">
            <v>แม่แจ่ม</v>
          </cell>
          <cell r="M1160" t="str">
            <v>เชียงใหม่ 3</v>
          </cell>
          <cell r="N1160">
            <v>8</v>
          </cell>
          <cell r="S1160" t="str">
            <v>แขวงเชียงใหม่</v>
          </cell>
          <cell r="T1160" t="str">
            <v>ผบE6890</v>
          </cell>
          <cell r="U1160">
            <v>2566</v>
          </cell>
          <cell r="V1160" t="str">
            <v>ผบE11045</v>
          </cell>
          <cell r="W1160">
            <v>2566</v>
          </cell>
          <cell r="X1160">
            <v>20</v>
          </cell>
          <cell r="Y1160">
            <v>11</v>
          </cell>
          <cell r="Z1160">
            <v>2566</v>
          </cell>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นายณัฐวุฒิ สุนันตา</v>
          </cell>
          <cell r="BU1160">
            <v>0</v>
          </cell>
          <cell r="BW1160" t="str">
            <v>จำเลยที่ 1
จำเลยที่ 2
คู่สมรสจำเลยที่ 2
จำเลยที่ 3
คู่สมรสจำเลยที่ 3</v>
          </cell>
          <cell r="BX1160" t="str">
            <v>1-5003-00106-49-5
1-5003-00071-48-9
3-5201-01513-41-1
3-5003-00092-41-5
3-5003-00095-53-8</v>
          </cell>
          <cell r="BY1160"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60" t="str">
            <v>ไม่พบ</v>
          </cell>
        </row>
        <row r="1161">
          <cell r="B1161">
            <v>2641</v>
          </cell>
          <cell r="C1161">
            <v>1157</v>
          </cell>
          <cell r="G1161">
            <v>800074624860</v>
          </cell>
          <cell r="H1161" t="str">
            <v>นาย</v>
          </cell>
          <cell r="I1161" t="str">
            <v>สุทัศน์</v>
          </cell>
          <cell r="J1161" t="str">
            <v>ยงศักดิ์วัฒน์</v>
          </cell>
          <cell r="K1161" t="str">
            <v>3-5003-00383-34-7</v>
          </cell>
          <cell r="L1161" t="str">
            <v>แม่แจ่ม</v>
          </cell>
          <cell r="M1161" t="str">
            <v>เชียงใหม่ 3</v>
          </cell>
          <cell r="N1161">
            <v>8</v>
          </cell>
          <cell r="S1161" t="str">
            <v>จังหวัดฮอด</v>
          </cell>
          <cell r="T1161" t="str">
            <v>ผบE710</v>
          </cell>
          <cell r="U1161">
            <v>2566</v>
          </cell>
          <cell r="V1161" t="str">
            <v>ผบE901</v>
          </cell>
          <cell r="W1161">
            <v>2566</v>
          </cell>
          <cell r="X1161">
            <v>26</v>
          </cell>
          <cell r="Y1161">
            <v>7</v>
          </cell>
          <cell r="Z1161">
            <v>2566</v>
          </cell>
          <cell r="BB1161" t="str">
            <v>สืบทรัพย์ (คำสั่ง 18/1/2567) // รายงานวันที่ 26/7/2567</v>
          </cell>
          <cell r="BC1161" t="str">
            <v/>
          </cell>
          <cell r="BD1161" t="str">
            <v/>
          </cell>
          <cell r="BE1161" t="str">
            <v/>
          </cell>
          <cell r="BF1161" t="str">
            <v/>
          </cell>
          <cell r="BG1161" t="str">
            <v/>
          </cell>
          <cell r="BH1161" t="str">
            <v/>
          </cell>
          <cell r="BI1161" t="str">
            <v/>
          </cell>
          <cell r="BJ1161" t="str">
            <v/>
          </cell>
          <cell r="BK1161" t="str">
            <v/>
          </cell>
          <cell r="BL1161" t="str">
            <v/>
          </cell>
          <cell r="BM1161" t="str">
            <v/>
          </cell>
          <cell r="BN1161" t="str">
            <v/>
          </cell>
          <cell r="BO1161" t="str">
            <v/>
          </cell>
          <cell r="BP1161" t="str">
            <v/>
          </cell>
          <cell r="BQ1161" t="str">
            <v/>
          </cell>
          <cell r="BR1161" t="str">
            <v/>
          </cell>
          <cell r="BS1161" t="str">
            <v/>
          </cell>
          <cell r="BT1161" t="str">
            <v>นายสุทัศน์ ยงศักดิ์วัฒน์</v>
          </cell>
          <cell r="BU1161">
            <v>0</v>
          </cell>
          <cell r="BW1161" t="str">
            <v>จำเลยที่ 1
คู่สมรสจำเลยที่ 1
จำเลยที่ 2
คู่สมรสจำเลยที่ 2
จำเลยที่ 3
๕สมรสจำเลยที่ 3</v>
          </cell>
          <cell r="BX1161" t="str">
            <v>3-5003-00383-34-7
3-5003-00447-96-5
3-5003-00382-14-6
2-5003-00031-98-1
3-5003-00382-58-8
2-5001-00016-31-8</v>
          </cell>
          <cell r="BY11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1" t="str">
            <v>ไม่พบ</v>
          </cell>
        </row>
        <row r="1162">
          <cell r="B1162">
            <v>2642</v>
          </cell>
          <cell r="C1162">
            <v>1158</v>
          </cell>
          <cell r="G1162">
            <v>800041303580</v>
          </cell>
          <cell r="H1162" t="str">
            <v>นางสาว</v>
          </cell>
          <cell r="I1162" t="str">
            <v>จันทร์</v>
          </cell>
          <cell r="J1162" t="str">
            <v>เป็งติ๊บ</v>
          </cell>
          <cell r="K1162" t="str">
            <v>3-5017-00199-03-0</v>
          </cell>
          <cell r="L1162" t="str">
            <v>ดอยเต่า</v>
          </cell>
          <cell r="M1162" t="str">
            <v>เชียงใหม่ 3</v>
          </cell>
          <cell r="N1162">
            <v>8</v>
          </cell>
          <cell r="O1162" t="str">
            <v>สินเชื่อพัฒนาองค์กรชุมชน (รายบุคคล)</v>
          </cell>
          <cell r="S1162" t="str">
            <v>จังหวัดฮอด</v>
          </cell>
          <cell r="T1162" t="str">
            <v>ผบE719</v>
          </cell>
          <cell r="U1162">
            <v>2566</v>
          </cell>
          <cell r="V1162" t="str">
            <v>ผบE899</v>
          </cell>
          <cell r="W1162">
            <v>2566</v>
          </cell>
          <cell r="X1162">
            <v>26</v>
          </cell>
          <cell r="Y1162">
            <v>7</v>
          </cell>
          <cell r="Z1162">
            <v>2566</v>
          </cell>
          <cell r="BB1162" t="str">
            <v>รายงานผลสืบทรัพย์ (รอบ 1) - ไม่พบทรัพย์ 7/8/2567</v>
          </cell>
          <cell r="BC1162">
            <v>1500</v>
          </cell>
          <cell r="BD1162">
            <v>17</v>
          </cell>
          <cell r="BE1162">
            <v>2</v>
          </cell>
          <cell r="BF1162">
            <v>2568</v>
          </cell>
          <cell r="BG1162">
            <v>0</v>
          </cell>
          <cell r="BH1162" t="str">
            <v>-</v>
          </cell>
          <cell r="BI1162" t="str">
            <v>-</v>
          </cell>
          <cell r="BJ1162" t="str">
            <v>-</v>
          </cell>
          <cell r="BK1162">
            <v>0</v>
          </cell>
          <cell r="BL1162">
            <v>1000</v>
          </cell>
          <cell r="BM1162">
            <v>0</v>
          </cell>
          <cell r="BN1162" t="str">
            <v/>
          </cell>
          <cell r="BO1162" t="str">
            <v/>
          </cell>
          <cell r="BP1162" t="str">
            <v/>
          </cell>
          <cell r="BQ1162" t="str">
            <v>-</v>
          </cell>
          <cell r="BR1162" t="str">
            <v>-</v>
          </cell>
          <cell r="BS1162" t="str">
            <v>-</v>
          </cell>
          <cell r="BT1162" t="str">
            <v>นางสาวจันทร์ เป็งติ๊บ</v>
          </cell>
          <cell r="BU1162">
            <v>888166010120</v>
          </cell>
          <cell r="BV1162" t="str">
            <v>1. นางจันทร์ เป็งติ๊บ
2. นายก้าน เป็งติ๊บ
3. นายเทวิน ใจหนู
4. นางสาวธัญญรัตน์ แก้วอินต๊ะ
5. นางสาวสุรีรัตน์ แก้วอินต๊ะ</v>
          </cell>
          <cell r="BW1162" t="str">
            <v>จำเลยที่ 1
คู่สมรสจำเลยที่ 1
จำเลยที่ 2
คู่สมรสจำเลยที่ 2
จำเลยที่ 3</v>
          </cell>
          <cell r="BX1162" t="str">
            <v>3-5017-00199-03-0
3-5099-00777-20-4
3-5017-00035-82-7
3-5017-00201-44-1
1-5017-00052-02-4</v>
          </cell>
          <cell r="BY116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2" t="str">
            <v>ไม่พบทรัพย์</v>
          </cell>
          <cell r="CB1162">
            <v>5</v>
          </cell>
          <cell r="CC1162" t="str">
            <v>ธิติพร</v>
          </cell>
          <cell r="CL1162">
            <v>243840</v>
          </cell>
        </row>
        <row r="1163">
          <cell r="B1163">
            <v>2643</v>
          </cell>
          <cell r="C1163">
            <v>1159</v>
          </cell>
          <cell r="G1163">
            <v>800040741202</v>
          </cell>
          <cell r="H1163" t="str">
            <v>นางสาว</v>
          </cell>
          <cell r="I1163" t="str">
            <v>นันทัชพร</v>
          </cell>
          <cell r="J1163" t="str">
            <v>ไหวยะ</v>
          </cell>
          <cell r="K1163" t="str">
            <v>1-5017-00007-64-9</v>
          </cell>
          <cell r="L1163" t="str">
            <v>ดอยเต่า</v>
          </cell>
          <cell r="M1163" t="str">
            <v>เชียงใหม่ 3</v>
          </cell>
          <cell r="N1163">
            <v>8</v>
          </cell>
          <cell r="O1163" t="str">
            <v>สินเชื่อพัฒนาองค์กรชุมชน (รายบุคคล)</v>
          </cell>
          <cell r="P1163" t="str">
            <v>1.บุคคลค้ำประกัน</v>
          </cell>
          <cell r="Q1163">
            <v>110240.32000000001</v>
          </cell>
          <cell r="R1163">
            <v>46145.81</v>
          </cell>
          <cell r="S1163" t="str">
            <v>จังหวัดฮอด</v>
          </cell>
          <cell r="T1163" t="str">
            <v>ผบE712</v>
          </cell>
          <cell r="U1163">
            <v>2566</v>
          </cell>
          <cell r="V1163" t="str">
            <v>ผบE902</v>
          </cell>
          <cell r="W1163">
            <v>2566</v>
          </cell>
          <cell r="X1163">
            <v>26</v>
          </cell>
          <cell r="Y1163">
            <v>7</v>
          </cell>
          <cell r="Z1163">
            <v>2566</v>
          </cell>
          <cell r="BB1163" t="str">
            <v>รายงานสืบทรัพย์ - พบทรัพย์ 27/8/2567</v>
          </cell>
          <cell r="BC1163">
            <v>1500</v>
          </cell>
          <cell r="BD1163">
            <v>17</v>
          </cell>
          <cell r="BE1163">
            <v>2</v>
          </cell>
          <cell r="BF1163">
            <v>2568</v>
          </cell>
          <cell r="BG1163">
            <v>0</v>
          </cell>
          <cell r="BH1163" t="str">
            <v>-</v>
          </cell>
          <cell r="BI1163" t="str">
            <v>-</v>
          </cell>
          <cell r="BJ1163" t="str">
            <v>-</v>
          </cell>
          <cell r="BK1163">
            <v>0</v>
          </cell>
          <cell r="BL1163">
            <v>1370</v>
          </cell>
          <cell r="BM1163">
            <v>0</v>
          </cell>
          <cell r="BN1163" t="str">
            <v/>
          </cell>
          <cell r="BO1163" t="str">
            <v/>
          </cell>
          <cell r="BP1163" t="str">
            <v/>
          </cell>
          <cell r="BQ1163" t="str">
            <v>-</v>
          </cell>
          <cell r="BR1163" t="str">
            <v>-</v>
          </cell>
          <cell r="BS1163" t="str">
            <v>-</v>
          </cell>
          <cell r="BT1163" t="str">
            <v>นางสาวนันทัชพร ไหวยะ</v>
          </cell>
          <cell r="BU1163">
            <v>888165011200</v>
          </cell>
          <cell r="BV1163" t="str">
            <v>1. นางสาวนันทัชพร ไหวยะ
2. นายอ้วน สุขใจแสน
3. นางทองม้วน สุขใจแสน
4. นางทัศนีย์ ยะมัง
5. นายชิต ยะมัง</v>
          </cell>
          <cell r="BW1163" t="str">
            <v>จำเลยที่ 1
จำเลยที่ 2
คู่สมรสจำเลยที่ 2
จำเลยที่ 3
คู่สมรสจำเลยที่ 3</v>
          </cell>
          <cell r="BX1163" t="str">
            <v>1-5017-00007-64-9
3-5017-00220-73-0
3-5017-00220-74-8
3-5706-00124-99-1
3-5017-00215-99-0</v>
          </cell>
          <cell r="BY1163"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3" t="str">
            <v>พบทรัพย์</v>
          </cell>
          <cell r="CB1163">
            <v>5</v>
          </cell>
          <cell r="CC1163" t="str">
            <v>ธิติพร</v>
          </cell>
          <cell r="CL1163">
            <v>243857</v>
          </cell>
        </row>
        <row r="1164">
          <cell r="B1164">
            <v>2644</v>
          </cell>
          <cell r="C1164">
            <v>1160</v>
          </cell>
          <cell r="G1164">
            <v>800018455710</v>
          </cell>
          <cell r="H1164" t="str">
            <v>นาย</v>
          </cell>
          <cell r="I1164" t="str">
            <v>สุวิวัตร</v>
          </cell>
          <cell r="J1164" t="str">
            <v>พุทธา</v>
          </cell>
          <cell r="K1164" t="str">
            <v>3-3411-00744-93-4</v>
          </cell>
          <cell r="L1164" t="str">
            <v>ดอยเต่า</v>
          </cell>
          <cell r="M1164" t="str">
            <v>เชียงใหม่ 3</v>
          </cell>
          <cell r="N1164">
            <v>8</v>
          </cell>
          <cell r="O1164" t="str">
            <v>สินเชื่อเพื่อพัฒนากลุ่มอาชีพ, ลูกหนี้ค่าเบี้ยประกันภัยจ่ายแทน</v>
          </cell>
          <cell r="S1164" t="str">
            <v>จังหวัดฮอด</v>
          </cell>
          <cell r="T1164" t="str">
            <v>ผบE856</v>
          </cell>
          <cell r="U1164">
            <v>2566</v>
          </cell>
          <cell r="V1164" t="str">
            <v>ผบE1101</v>
          </cell>
          <cell r="W1164">
            <v>2566</v>
          </cell>
          <cell r="X1164">
            <v>18</v>
          </cell>
          <cell r="Y1164">
            <v>9</v>
          </cell>
          <cell r="Z1164">
            <v>2566</v>
          </cell>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1025</v>
          </cell>
          <cell r="BM1164">
            <v>0</v>
          </cell>
          <cell r="BN1164" t="str">
            <v/>
          </cell>
          <cell r="BO1164" t="str">
            <v/>
          </cell>
          <cell r="BP1164" t="str">
            <v/>
          </cell>
          <cell r="BQ1164" t="str">
            <v>-</v>
          </cell>
          <cell r="BR1164" t="str">
            <v>-</v>
          </cell>
          <cell r="BS1164" t="str">
            <v>-</v>
          </cell>
          <cell r="BT1164" t="str">
            <v>นายสุวิวัตร พุทธา</v>
          </cell>
          <cell r="BU1164">
            <v>888166010128</v>
          </cell>
          <cell r="BV1164" t="str">
            <v>1. นายสุวิวัฒน์ ดีคำ
2. นางวันทนีย์ ธรรมรักษ์
3. ว่าที่ ร.ต. สุขสันต์ แสนเขื่อนแก้ว
4. นางสาวจริยา เบี้ยพอ</v>
          </cell>
          <cell r="BW1164" t="str">
            <v>จำเลยที่ 1
คู่สมรสจำเลยที่ 1
จำเลยที่ 2
จำเลยที่ 3</v>
          </cell>
          <cell r="BX1164" t="str">
            <v>3-3411-00744-93-4
3-5804-00036-86-0
3-5710-00143-62-7
2-5018-00066-80-7</v>
          </cell>
          <cell r="BY1164"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4" t="str">
            <v>ไม่พบทรัพย์</v>
          </cell>
          <cell r="CB1164">
            <v>4</v>
          </cell>
          <cell r="CC1164" t="str">
            <v>ธิติพร</v>
          </cell>
          <cell r="CL1164">
            <v>243840</v>
          </cell>
        </row>
        <row r="1165">
          <cell r="B1165">
            <v>2645</v>
          </cell>
          <cell r="C1165">
            <v>1161</v>
          </cell>
          <cell r="G1165">
            <v>800058779797</v>
          </cell>
          <cell r="H1165" t="str">
            <v>นาง</v>
          </cell>
          <cell r="I1165" t="str">
            <v>ธารารัตน์</v>
          </cell>
          <cell r="J1165" t="str">
            <v>ดีคำ</v>
          </cell>
          <cell r="K1165" t="str">
            <v>3-5017-00097-51-2</v>
          </cell>
          <cell r="L1165" t="str">
            <v>ดอยเต่า</v>
          </cell>
          <cell r="M1165" t="str">
            <v>เชียงใหม่ 3</v>
          </cell>
          <cell r="N1165">
            <v>8</v>
          </cell>
          <cell r="O1165" t="str">
            <v>สินเชื่อพัฒนาองค์กรชุมชน (รายบุคคล)</v>
          </cell>
          <cell r="S1165" t="str">
            <v>จังหวัดฮอด</v>
          </cell>
          <cell r="T1165" t="str">
            <v>ผบE718</v>
          </cell>
          <cell r="U1165">
            <v>2566</v>
          </cell>
          <cell r="V1165" t="str">
            <v>ผบE903</v>
          </cell>
          <cell r="W1165">
            <v>2566</v>
          </cell>
          <cell r="X1165">
            <v>26</v>
          </cell>
          <cell r="Y1165">
            <v>7</v>
          </cell>
          <cell r="Z1165">
            <v>2566</v>
          </cell>
          <cell r="BB1165" t="str">
            <v>รายงานผลสืบทรัพย์ (รอบ 1) - ไม่พบทรัพย์ 7/8/2567</v>
          </cell>
          <cell r="BC1165">
            <v>1200</v>
          </cell>
          <cell r="BD1165">
            <v>17</v>
          </cell>
          <cell r="BE1165">
            <v>2</v>
          </cell>
          <cell r="BF1165">
            <v>2568</v>
          </cell>
          <cell r="BG1165">
            <v>0</v>
          </cell>
          <cell r="BH1165" t="str">
            <v>-</v>
          </cell>
          <cell r="BI1165" t="str">
            <v>-</v>
          </cell>
          <cell r="BJ1165" t="str">
            <v>-</v>
          </cell>
          <cell r="BK1165">
            <v>0</v>
          </cell>
          <cell r="BL1165">
            <v>740</v>
          </cell>
          <cell r="BM1165">
            <v>0</v>
          </cell>
          <cell r="BN1165" t="str">
            <v/>
          </cell>
          <cell r="BO1165" t="str">
            <v/>
          </cell>
          <cell r="BP1165" t="str">
            <v/>
          </cell>
          <cell r="BQ1165" t="str">
            <v>-</v>
          </cell>
          <cell r="BR1165" t="str">
            <v>-</v>
          </cell>
          <cell r="BS1165" t="str">
            <v>-</v>
          </cell>
          <cell r="BT1165" t="str">
            <v>นางธารารัตน์ ดีคำ</v>
          </cell>
          <cell r="BU1165">
            <v>888166010126</v>
          </cell>
          <cell r="BV1165" t="str">
            <v>1. นางธารารัตน์ ดีคำ
2. นายสิรวุฒิ สมแก้ว
3. นางสาวชิดชนก แก้วหล้า
4. นายพงศกร ปาทะ</v>
          </cell>
          <cell r="BW1165" t="str">
            <v>จำเลยที่ 1
จำเลยที่ 2
จำเลยที่ 3
คู่สมรสจำเลยที่ 3</v>
          </cell>
          <cell r="BX1165" t="str">
            <v>3-5017-00097-51-2
3-5017-00092-01-4
3-5017-00059-76-9
3-5017-00099-32-9</v>
          </cell>
          <cell r="BY1165"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5" t="str">
            <v>ไม่พบทรัพย์</v>
          </cell>
          <cell r="CB1165">
            <v>4</v>
          </cell>
          <cell r="CC1165" t="str">
            <v>ธิติพร</v>
          </cell>
          <cell r="CL1165">
            <v>243840</v>
          </cell>
        </row>
        <row r="1166">
          <cell r="B1166">
            <v>2646</v>
          </cell>
          <cell r="C1166">
            <v>1162</v>
          </cell>
          <cell r="G1166">
            <v>800042065428</v>
          </cell>
          <cell r="H1166" t="str">
            <v>นาง</v>
          </cell>
          <cell r="I1166" t="str">
            <v>คริษฐา</v>
          </cell>
          <cell r="J1166" t="str">
            <v>พัฒนไพรงาม</v>
          </cell>
          <cell r="K1166" t="str">
            <v>1-5003-00053-13-8</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แขวงเชียงใหม่</v>
          </cell>
          <cell r="T1166" t="str">
            <v>ผบE6885</v>
          </cell>
          <cell r="U1166">
            <v>2566</v>
          </cell>
          <cell r="V1166" t="str">
            <v>ผบE8677</v>
          </cell>
          <cell r="W1166">
            <v>2566</v>
          </cell>
          <cell r="X1166">
            <v>25</v>
          </cell>
          <cell r="Y1166">
            <v>9</v>
          </cell>
          <cell r="Z1166">
            <v>2566</v>
          </cell>
          <cell r="BB1166" t="str">
            <v>สืบทรัพย์แล้ว รายงานผลสืบ 15/8/2567</v>
          </cell>
          <cell r="BC1166">
            <v>1200</v>
          </cell>
          <cell r="BD1166">
            <v>24</v>
          </cell>
          <cell r="BE1166">
            <v>1</v>
          </cell>
          <cell r="BF1166">
            <v>2568</v>
          </cell>
          <cell r="BG1166">
            <v>0</v>
          </cell>
          <cell r="BH1166" t="str">
            <v>-</v>
          </cell>
          <cell r="BI1166" t="str">
            <v>-</v>
          </cell>
          <cell r="BJ1166" t="str">
            <v>-</v>
          </cell>
          <cell r="BK1166">
            <v>0</v>
          </cell>
          <cell r="BL1166">
            <v>1620</v>
          </cell>
          <cell r="BM1166">
            <v>0</v>
          </cell>
          <cell r="BN1166" t="str">
            <v/>
          </cell>
          <cell r="BO1166" t="str">
            <v/>
          </cell>
          <cell r="BP1166" t="str">
            <v/>
          </cell>
          <cell r="BQ1166" t="str">
            <v>-</v>
          </cell>
          <cell r="BR1166" t="str">
            <v>-</v>
          </cell>
          <cell r="BS1166" t="str">
            <v>-</v>
          </cell>
          <cell r="BT1166" t="str">
            <v>นางคริษฐา พัฒนไพรงาม</v>
          </cell>
          <cell r="BU1166">
            <v>0</v>
          </cell>
          <cell r="BV1166" t="str">
            <v xml:space="preserve">1.นางคริษฐา  พัฒนไพรงาม 
2.นายธีระพล  พัฒนไพรงาม 
3.นางสาวศิริวัลย์  เพชรพิชิตชัย 
4.นางสาวลัดดาวัลย์  สันติชัยชาญ </v>
          </cell>
          <cell r="BW1166" t="str">
            <v>จำเลยที่ 1
คู่สมรสจำเลยที่ 1
จำเลยที่ 2
จำเลยที่ 3</v>
          </cell>
          <cell r="BX1166" t="str">
            <v>1-5003-00053-13-8
3-5003-00187-27-1
1-5003-00088-17-9
1-5003-00061-98-0</v>
          </cell>
          <cell r="BY1166"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6" t="str">
            <v>ไม่พบ</v>
          </cell>
          <cell r="CB1166">
            <v>4</v>
          </cell>
          <cell r="CC1166" t="str">
            <v>นุสบา</v>
          </cell>
          <cell r="CD1166" t="str">
            <v>นางคริษฐา พัฒนไพรงาม</v>
          </cell>
          <cell r="CL1166">
            <v>243884</v>
          </cell>
        </row>
        <row r="1167">
          <cell r="B1167">
            <v>2647</v>
          </cell>
          <cell r="C1167">
            <v>1163</v>
          </cell>
          <cell r="G1167">
            <v>800059596851</v>
          </cell>
          <cell r="H1167" t="str">
            <v>นาย</v>
          </cell>
          <cell r="I1167" t="str">
            <v>บุญมา</v>
          </cell>
          <cell r="J1167" t="str">
            <v>วนาเดชสกุล</v>
          </cell>
          <cell r="K1167" t="str">
            <v>3-5804-00191-94-6</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ผบE854</v>
          </cell>
          <cell r="U1167">
            <v>2566</v>
          </cell>
          <cell r="V1167" t="str">
            <v>ผบE1100</v>
          </cell>
          <cell r="W1167">
            <v>2566</v>
          </cell>
          <cell r="X1167">
            <v>18</v>
          </cell>
          <cell r="Y1167">
            <v>9</v>
          </cell>
          <cell r="Z1167">
            <v>2566</v>
          </cell>
          <cell r="BB1167" t="str">
            <v>สืบแล้ว รายงานผลสืบ 15/8/2567</v>
          </cell>
          <cell r="BC1167">
            <v>1500</v>
          </cell>
          <cell r="BD1167">
            <v>24</v>
          </cell>
          <cell r="BE1167">
            <v>1</v>
          </cell>
          <cell r="BF1167">
            <v>2568</v>
          </cell>
          <cell r="BG1167">
            <v>0</v>
          </cell>
          <cell r="BH1167" t="str">
            <v>-</v>
          </cell>
          <cell r="BI1167" t="str">
            <v>-</v>
          </cell>
          <cell r="BJ1167" t="str">
            <v>-</v>
          </cell>
          <cell r="BK1167">
            <v>0</v>
          </cell>
          <cell r="BL1167">
            <v>1215</v>
          </cell>
          <cell r="BM1167">
            <v>0</v>
          </cell>
          <cell r="BN1167" t="str">
            <v/>
          </cell>
          <cell r="BO1167" t="str">
            <v/>
          </cell>
          <cell r="BP1167" t="str">
            <v/>
          </cell>
          <cell r="BQ1167" t="str">
            <v>-</v>
          </cell>
          <cell r="BR1167" t="str">
            <v>-</v>
          </cell>
          <cell r="BS1167" t="str">
            <v>-</v>
          </cell>
          <cell r="BT1167" t="str">
            <v>นายบุญมา วนาเดชสกุล</v>
          </cell>
          <cell r="BU1167">
            <v>0</v>
          </cell>
          <cell r="BV1167"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7" t="str">
            <v>จำเลยที่ 1
จำเลยที่ 2
คู่สมรสจำเลยที่ 2
จำเลยที่ 3
คู่สมรสจำเลยที่ 3</v>
          </cell>
          <cell r="BX1167" t="str">
            <v>3-5804-00191-94-6
2-5018-01148-65-3
1-5002-00110-35-1
1-5018-00060-58-4
2-5018-00004-40-2</v>
          </cell>
          <cell r="BY1167"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7" t="str">
            <v>ไม่พบ</v>
          </cell>
          <cell r="CB1167">
            <v>5</v>
          </cell>
          <cell r="CC1167" t="str">
            <v>นุสบา</v>
          </cell>
          <cell r="CD1167" t="str">
            <v>นายบุญมา วนาเดชสกุล</v>
          </cell>
          <cell r="CL1167">
            <v>243884</v>
          </cell>
        </row>
        <row r="1168">
          <cell r="B1168">
            <v>2648</v>
          </cell>
          <cell r="C1168">
            <v>1164</v>
          </cell>
          <cell r="G1168">
            <v>800080824785</v>
          </cell>
          <cell r="H1168" t="str">
            <v>นาง</v>
          </cell>
          <cell r="I1168" t="str">
            <v>ธีธิดา</v>
          </cell>
          <cell r="J1168" t="str">
            <v>มาคำ</v>
          </cell>
          <cell r="K1168" t="str">
            <v>3-5018-00008-11-2</v>
          </cell>
          <cell r="L1168" t="str">
            <v>อมก๋อย</v>
          </cell>
          <cell r="M1168" t="str">
            <v>เชียงใหม่ 3</v>
          </cell>
          <cell r="N1168">
            <v>8</v>
          </cell>
          <cell r="O1168" t="str">
            <v xml:space="preserve">สินเชื่อธนาคารประชาชน </v>
          </cell>
          <cell r="P1168" t="str">
            <v>1.บุคคลค้ำประกัน</v>
          </cell>
          <cell r="S1168" t="str">
            <v>จังหวัดฮอด</v>
          </cell>
          <cell r="T1168" t="str">
            <v>ผบE800</v>
          </cell>
          <cell r="U1168">
            <v>2565</v>
          </cell>
          <cell r="V1168" t="str">
            <v>ผบE900</v>
          </cell>
          <cell r="W1168">
            <v>2565</v>
          </cell>
          <cell r="X1168">
            <v>22</v>
          </cell>
          <cell r="Y1168">
            <v>11</v>
          </cell>
          <cell r="Z1168">
            <v>2565</v>
          </cell>
          <cell r="BB1168" t="str">
            <v>สืบแล้ว รายงานผล15/8/2567</v>
          </cell>
          <cell r="BC1168">
            <v>1200</v>
          </cell>
          <cell r="BD1168">
            <v>24</v>
          </cell>
          <cell r="BE1168">
            <v>1</v>
          </cell>
          <cell r="BF1168">
            <v>2568</v>
          </cell>
          <cell r="BG1168">
            <v>0</v>
          </cell>
          <cell r="BH1168" t="str">
            <v>-</v>
          </cell>
          <cell r="BI1168" t="str">
            <v>-</v>
          </cell>
          <cell r="BJ1168" t="str">
            <v>-</v>
          </cell>
          <cell r="BK1168">
            <v>0</v>
          </cell>
          <cell r="BL1168">
            <v>1735</v>
          </cell>
          <cell r="BM1168">
            <v>0</v>
          </cell>
          <cell r="BN1168" t="str">
            <v/>
          </cell>
          <cell r="BO1168" t="str">
            <v/>
          </cell>
          <cell r="BP1168" t="str">
            <v/>
          </cell>
          <cell r="BQ1168" t="str">
            <v>-</v>
          </cell>
          <cell r="BR1168" t="str">
            <v>-</v>
          </cell>
          <cell r="BS1168" t="str">
            <v>-</v>
          </cell>
          <cell r="BT1168" t="str">
            <v>นางธีธิดา มาคำ</v>
          </cell>
          <cell r="BU1168">
            <v>0</v>
          </cell>
          <cell r="BV1168" t="str">
            <v xml:space="preserve">1.นางธีธิดา  มาคำ
2.นายศราวุฒิ  มาคำ
3.นายจิรวัฒน์  ใจสุวรรณ
4.นางสวาสดิ์  ใจสุวรรณ </v>
          </cell>
          <cell r="BW1168" t="str">
            <v>จำเลยที่ 1
คู่สมรสจำเลยที่ 1
จำเลยที่ 2
จำเลยที่ 3</v>
          </cell>
          <cell r="BX1168" t="str">
            <v>3-5018-00008-11-2
3-6406-00564-96-6
1-5018-00095-94-9
3-5018-00008-12-1</v>
          </cell>
          <cell r="BY1168"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8" t="str">
            <v>พบ</v>
          </cell>
          <cell r="CB1168">
            <v>4</v>
          </cell>
          <cell r="CC1168" t="str">
            <v>นุสบา</v>
          </cell>
          <cell r="CD1168" t="str">
            <v>นางธีธิดา มาคำ</v>
          </cell>
          <cell r="CL1168">
            <v>243884</v>
          </cell>
        </row>
        <row r="1169">
          <cell r="B1169">
            <v>2649</v>
          </cell>
          <cell r="C1169">
            <v>1165</v>
          </cell>
          <cell r="G1169" t="str">
            <v>821951005494,
800143478884</v>
          </cell>
          <cell r="H1169" t="str">
            <v>นาง</v>
          </cell>
          <cell r="I1169" t="str">
            <v>สุนทรี</v>
          </cell>
          <cell r="J1169" t="str">
            <v>พานิชเจริญ</v>
          </cell>
          <cell r="K1169" t="str">
            <v>3-2103-00570-17-4</v>
          </cell>
          <cell r="L1169" t="str">
            <v>สันกำแพง</v>
          </cell>
          <cell r="M1169" t="str">
            <v>เชียงใหม่ 3</v>
          </cell>
          <cell r="N1169">
            <v>8</v>
          </cell>
          <cell r="O1169" t="str">
            <v>สินเชื่อที่อยู่อาศัย, สินเชื่อส่วนบุคคล</v>
          </cell>
          <cell r="S1169" t="str">
            <v>แขวงเชียงใหม่</v>
          </cell>
          <cell r="T1169" t="str">
            <v>ผบE1469</v>
          </cell>
          <cell r="U1169">
            <v>2566</v>
          </cell>
          <cell r="V1169" t="str">
            <v>ผบE5007</v>
          </cell>
          <cell r="W1169">
            <v>2566</v>
          </cell>
          <cell r="X1169">
            <v>26</v>
          </cell>
          <cell r="Y1169">
            <v>6</v>
          </cell>
          <cell r="Z1169">
            <v>2566</v>
          </cell>
          <cell r="BB1169" t="str">
            <v xml:space="preserve">สืบแล้ว รายงานผล25/6/2567 </v>
          </cell>
          <cell r="BC1169">
            <v>600</v>
          </cell>
          <cell r="BD1169">
            <v>26</v>
          </cell>
          <cell r="BE1169">
            <v>3</v>
          </cell>
          <cell r="BF1169">
            <v>2568</v>
          </cell>
          <cell r="BG1169">
            <v>0</v>
          </cell>
          <cell r="BH1169" t="str">
            <v>-</v>
          </cell>
          <cell r="BI1169" t="str">
            <v>-</v>
          </cell>
          <cell r="BJ1169" t="str">
            <v>-</v>
          </cell>
          <cell r="BK1169">
            <v>0</v>
          </cell>
          <cell r="BL1169">
            <v>940</v>
          </cell>
          <cell r="BM1169">
            <v>0</v>
          </cell>
          <cell r="BN1169" t="str">
            <v/>
          </cell>
          <cell r="BO1169" t="str">
            <v/>
          </cell>
          <cell r="BP1169" t="str">
            <v/>
          </cell>
          <cell r="BQ1169" t="str">
            <v>-</v>
          </cell>
          <cell r="BR1169" t="str">
            <v>-</v>
          </cell>
          <cell r="BS1169" t="str">
            <v>-</v>
          </cell>
          <cell r="BT1169" t="str">
            <v>นางสุนทรี พานิชเจริญ</v>
          </cell>
          <cell r="BU1169">
            <v>0</v>
          </cell>
          <cell r="BV1169" t="str">
            <v xml:space="preserve">1.นางสุนทรี  ยวดยิ่งหรือพานิชเจริญ 
2.นายรุ่งโรจน์  พานิชเจริญ
</v>
          </cell>
          <cell r="BW1169" t="str">
            <v xml:space="preserve">จำเลย 
คู่สมรสจำเลย 
</v>
          </cell>
          <cell r="BX1169" t="str">
            <v xml:space="preserve">3-2103-00570-17-4
3-2099-00322-52-8
</v>
          </cell>
          <cell r="BY1169"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9">
            <v>2</v>
          </cell>
          <cell r="CD1169" t="str">
            <v>นางสุนทรี พานิชเจริญ</v>
          </cell>
        </row>
        <row r="1170">
          <cell r="B1170">
            <v>2650</v>
          </cell>
          <cell r="C1170">
            <v>1166</v>
          </cell>
          <cell r="G1170">
            <v>800068831836</v>
          </cell>
          <cell r="H1170" t="str">
            <v>นาง</v>
          </cell>
          <cell r="I1170" t="str">
            <v>อารี</v>
          </cell>
          <cell r="J1170" t="str">
            <v>เนตรคำยวง</v>
          </cell>
          <cell r="K1170" t="str">
            <v>3-5012-00361-39-3</v>
          </cell>
          <cell r="L1170" t="str">
            <v>สันป่าตอง</v>
          </cell>
          <cell r="M1170" t="str">
            <v>เชียงใหม่ 3</v>
          </cell>
          <cell r="N1170">
            <v>8</v>
          </cell>
          <cell r="O1170" t="str">
            <v>ธนาคารประชาชน</v>
          </cell>
          <cell r="S1170" t="str">
            <v>แขวงเชียงใหม่</v>
          </cell>
          <cell r="T1170" t="str">
            <v>ผบE8963</v>
          </cell>
          <cell r="U1170">
            <v>2566</v>
          </cell>
          <cell r="V1170" t="str">
            <v>ผบE260</v>
          </cell>
          <cell r="W1170">
            <v>2567</v>
          </cell>
          <cell r="X1170">
            <v>16</v>
          </cell>
          <cell r="Y1170">
            <v>1</v>
          </cell>
          <cell r="Z1170">
            <v>2567</v>
          </cell>
          <cell r="BB1170" t="str">
            <v>รายงานผลสืบทรัพย์ 11/9/2567</v>
          </cell>
          <cell r="BC1170">
            <v>1200</v>
          </cell>
          <cell r="BD1170">
            <v>11</v>
          </cell>
          <cell r="BE1170">
            <v>4</v>
          </cell>
          <cell r="BF1170">
            <v>2568</v>
          </cell>
          <cell r="BG1170">
            <v>0</v>
          </cell>
          <cell r="BH1170" t="str">
            <v>-</v>
          </cell>
          <cell r="BI1170" t="str">
            <v>-</v>
          </cell>
          <cell r="BJ1170" t="str">
            <v>-</v>
          </cell>
          <cell r="BK1170">
            <v>0</v>
          </cell>
          <cell r="BL1170">
            <v>1745</v>
          </cell>
          <cell r="BM1170">
            <v>0</v>
          </cell>
          <cell r="BN1170" t="str">
            <v/>
          </cell>
          <cell r="BO1170" t="str">
            <v/>
          </cell>
          <cell r="BP1170" t="str">
            <v/>
          </cell>
          <cell r="BQ1170" t="str">
            <v>-</v>
          </cell>
          <cell r="BR1170" t="str">
            <v>-</v>
          </cell>
          <cell r="BS1170" t="str">
            <v>-</v>
          </cell>
          <cell r="BT1170" t="str">
            <v>นางอารี เนตรคำยวง</v>
          </cell>
          <cell r="BU1170">
            <v>888166010310</v>
          </cell>
          <cell r="BV1170" t="str">
            <v>1.นางอารี   เนตรคำยวง
2.นายมานพ  เนตรคำยวง
3.นางยุพิน   ศรีแพนบาล
4.นายภาดา  ศรีแพนบาล</v>
          </cell>
          <cell r="BW1170" t="str">
            <v xml:space="preserve">จำเลยที่ 1
คู่สมรสจำเลยที่ 1
จำเลยที่ 2 
คู่สมรสจำเลยที่ 2
</v>
          </cell>
          <cell r="BX1170" t="str">
            <v>3-5012-00361-39-3
3-5106-00095-69-0
3-6599-00773-88-7
3-4009-00652-99-4</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70" t="str">
            <v>พบทรัพย์</v>
          </cell>
          <cell r="CC1170" t="str">
            <v>วชิราภรณ์</v>
          </cell>
          <cell r="CD1170" t="str">
            <v>นางอารี เนตรคำยวง</v>
          </cell>
          <cell r="CL1170">
            <v>243902</v>
          </cell>
          <cell r="CM1170">
            <v>244061</v>
          </cell>
        </row>
        <row r="1171">
          <cell r="B1171">
            <v>2651</v>
          </cell>
          <cell r="C1171">
            <v>1167</v>
          </cell>
          <cell r="G1171">
            <v>800094127241</v>
          </cell>
          <cell r="H1171" t="str">
            <v>นาย</v>
          </cell>
          <cell r="I1171" t="str">
            <v>ธนัช</v>
          </cell>
          <cell r="J1171" t="str">
            <v>สุวรรณโฉม</v>
          </cell>
          <cell r="K1171" t="str">
            <v>3-6407-00012-73-6</v>
          </cell>
          <cell r="L1171" t="str">
            <v>สันป่าตอง</v>
          </cell>
          <cell r="M1171" t="str">
            <v>เชียงใหม่ 3</v>
          </cell>
          <cell r="N1171">
            <v>8</v>
          </cell>
          <cell r="O1171" t="str">
            <v>สินเชื่อธนาคารประชาชน</v>
          </cell>
          <cell r="P1171" t="str">
            <v>1.บุคคลค้ำประกัน</v>
          </cell>
          <cell r="S1171" t="str">
            <v>แขวงเชียงใหม่</v>
          </cell>
          <cell r="T1171" t="str">
            <v>ผบE8962</v>
          </cell>
          <cell r="U1171">
            <v>2566</v>
          </cell>
          <cell r="V1171" t="str">
            <v>ผบE11123</v>
          </cell>
          <cell r="W1171">
            <v>2566</v>
          </cell>
          <cell r="AA1171">
            <v>21</v>
          </cell>
          <cell r="AB1171">
            <v>11</v>
          </cell>
          <cell r="AC1171">
            <v>2566</v>
          </cell>
          <cell r="BB1171" t="str">
            <v>รายงานผลสืบทรัพย์ 11/9/2567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นายธนัช สุวรรณโฉม</v>
          </cell>
          <cell r="BU1171">
            <v>888166010308</v>
          </cell>
          <cell r="BV1171" t="str">
            <v>1.นายธนัช    สุวรรณโฉม
2.นางพันธุ์ทิพย์  สุวรรณโฉม
3.นายประพันธ์   คำวงค์ษา
4.นายประชัย  ขาตา</v>
          </cell>
          <cell r="BW1171" t="str">
            <v>จำเลยที่ 1
คู่สมรสจำเลยที่ 1
จำเลยที่ 2
จำเลยที่ 3</v>
          </cell>
          <cell r="BX1171" t="str">
            <v>3-6407-00012-73-6
3-5012-00294-04-1
3-5012-00300-82-3
3-5012-00302-87-7</v>
          </cell>
          <cell r="BY1171"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1" t="str">
            <v>พบทรัพย์</v>
          </cell>
          <cell r="CC1171" t="str">
            <v>วชิราภรณ์</v>
          </cell>
          <cell r="CD1171" t="str">
            <v>นายธนัช สุวรรณโฉม</v>
          </cell>
          <cell r="CL1171">
            <v>243902</v>
          </cell>
        </row>
        <row r="1172">
          <cell r="B1172">
            <v>2652</v>
          </cell>
          <cell r="C1172">
            <v>1803</v>
          </cell>
          <cell r="G1172">
            <v>800069706003</v>
          </cell>
          <cell r="H1172" t="str">
            <v>นางสาว</v>
          </cell>
          <cell r="I1172" t="str">
            <v>นฤมล</v>
          </cell>
          <cell r="J1172" t="str">
            <v>พรมเทศ</v>
          </cell>
          <cell r="K1172" t="str">
            <v>1-5601-00127-98-7</v>
          </cell>
          <cell r="L1172" t="str">
            <v>เซ็นทรัล แอร์พอร์ต พลาซ่า เชียงใหม่</v>
          </cell>
          <cell r="M1172" t="str">
            <v>เชียงใหม่ 1</v>
          </cell>
          <cell r="N1172">
            <v>8</v>
          </cell>
          <cell r="O1172" t="str">
            <v>ธนาคารประชาชน</v>
          </cell>
          <cell r="P1172" t="str">
            <v>2.หลักทรัพย์ค้ำประกัน</v>
          </cell>
          <cell r="Q1172">
            <v>78542.460000000006</v>
          </cell>
          <cell r="R1172">
            <v>25963.72</v>
          </cell>
          <cell r="S1172" t="str">
            <v>จังหวัดพะเยา</v>
          </cell>
          <cell r="T1172" t="str">
            <v>ผบ3307</v>
          </cell>
          <cell r="U1172">
            <v>2562</v>
          </cell>
          <cell r="V1172" t="str">
            <v>ผบ108</v>
          </cell>
          <cell r="W1172">
            <v>2563</v>
          </cell>
          <cell r="AA1172">
            <v>28</v>
          </cell>
          <cell r="AB1172">
            <v>1</v>
          </cell>
          <cell r="AC1172">
            <v>2563</v>
          </cell>
          <cell r="BB1172" t="str">
            <v>สืบแล้ว รายงานผลสืบ 5/7/2567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นางสาวนฤมล พรมเทศ</v>
          </cell>
          <cell r="BU1172">
            <v>0</v>
          </cell>
          <cell r="BV1172" t="str">
            <v xml:space="preserve">1.นางสาวนฤมล  พรมเทศ
2.นางสาวกันติชา  ปัญญาฟู
3.นายยุรนันท์  จันใจ 
</v>
          </cell>
          <cell r="BW1172" t="str">
            <v>จำเลยที่ 1
จำเลยที่ 2
จำเลยที่ 3</v>
          </cell>
          <cell r="BX1172" t="str">
            <v xml:space="preserve">1-5601-00127-98-7
1-5605-00059-16-4
1-5299-00320-86-1
</v>
          </cell>
          <cell r="BY1172"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2">
            <v>3</v>
          </cell>
          <cell r="CD1172" t="str">
            <v>นางสาวนฤมล พรมเทศ</v>
          </cell>
        </row>
        <row r="1173">
          <cell r="B1173">
            <v>2653</v>
          </cell>
          <cell r="C1173">
            <v>1169</v>
          </cell>
          <cell r="G1173">
            <v>800100167538</v>
          </cell>
          <cell r="H1173" t="str">
            <v>นาย</v>
          </cell>
          <cell r="I1173" t="str">
            <v>สถาพร</v>
          </cell>
          <cell r="J1173" t="str">
            <v>อินเป็ง</v>
          </cell>
          <cell r="K1173" t="str">
            <v>3-5015-00448-25-7</v>
          </cell>
          <cell r="L1173" t="str">
            <v>บิ๊กซี หางดง</v>
          </cell>
          <cell r="M1173" t="str">
            <v>เชียงใหม่ 3</v>
          </cell>
          <cell r="N1173">
            <v>8</v>
          </cell>
          <cell r="O1173" t="str">
            <v>สินเชื่อธนาคารประชาชน</v>
          </cell>
          <cell r="P1173" t="str">
            <v>1.บุคคลค้ำประกัน</v>
          </cell>
          <cell r="S1173" t="str">
            <v>แขวงเชียงใหม่</v>
          </cell>
          <cell r="T1173" t="str">
            <v>ผบE320</v>
          </cell>
          <cell r="U1173">
            <v>2566</v>
          </cell>
          <cell r="V1173" t="str">
            <v>ผบE3636</v>
          </cell>
          <cell r="W1173">
            <v>2566</v>
          </cell>
          <cell r="AA1173">
            <v>23</v>
          </cell>
          <cell r="AB1173">
            <v>5</v>
          </cell>
          <cell r="AC1173">
            <v>2566</v>
          </cell>
          <cell r="BB1173" t="str">
            <v>สืบทรัพย์ (คำสั่ง 6/6/2567) // รายงานวันที่ 16/8/2567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นายสถาพร อินเป็ง</v>
          </cell>
          <cell r="BU1173">
            <v>800100167538</v>
          </cell>
          <cell r="BV1173" t="str">
            <v>1.นายสถาพร อินเป็ง 
2.นางสาวกาญจน์ แสนคำ
3.นางสาวเทียน แสนคำ
4.นายบุญตัน แสนคำ</v>
          </cell>
          <cell r="BW1173" t="str">
            <v>จำเลยที่ 1
จำเลยที่ 2
จำเลยที่ 3
คู่สมรสจำเลยที่ 3</v>
          </cell>
          <cell r="BX1173" t="str">
            <v>3-5015-00448-25-7
1-5099-00177-52-9
3-5013-00203-74-9
3-5015-00475-64-2</v>
          </cell>
          <cell r="BY1173"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3" t="str">
            <v>พบ</v>
          </cell>
          <cell r="CD1173" t="str">
            <v>นายสถาพร อินเป็ง</v>
          </cell>
        </row>
        <row r="1174">
          <cell r="B1174">
            <v>2654</v>
          </cell>
          <cell r="C1174">
            <v>1170</v>
          </cell>
          <cell r="D1174">
            <v>7</v>
          </cell>
          <cell r="E1174">
            <v>6</v>
          </cell>
          <cell r="F1174">
            <v>2567</v>
          </cell>
          <cell r="G1174">
            <v>800087545292</v>
          </cell>
          <cell r="H1174" t="str">
            <v>นาย</v>
          </cell>
          <cell r="I1174" t="str">
            <v>อุทัย</v>
          </cell>
          <cell r="J1174" t="str">
            <v>ภู่ภักดี</v>
          </cell>
          <cell r="K1174" t="str">
            <v>5-6004-00004-43-2</v>
          </cell>
          <cell r="L1174" t="str">
            <v>สันกำแพง</v>
          </cell>
          <cell r="M1174" t="str">
            <v>เชียงใหม่ 3</v>
          </cell>
          <cell r="N1174">
            <v>8</v>
          </cell>
          <cell r="O1174" t="str">
            <v>-</v>
          </cell>
          <cell r="S1174" t="str">
            <v>แขวงเชียงใหม่</v>
          </cell>
          <cell r="T1174" t="str">
            <v>ผบE545</v>
          </cell>
          <cell r="U1174">
            <v>2563</v>
          </cell>
          <cell r="V1174" t="str">
            <v>ผบE1066</v>
          </cell>
          <cell r="W1174">
            <v>2563</v>
          </cell>
          <cell r="X1174">
            <v>21</v>
          </cell>
          <cell r="Y1174">
            <v>9</v>
          </cell>
          <cell r="Z1174">
            <v>2563</v>
          </cell>
          <cell r="BB1174" t="str">
            <v>รายงานผลสืบทรัพย์ 10/7/2567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นายอุทัย ภู่ภักดี</v>
          </cell>
          <cell r="BU1174">
            <v>0</v>
          </cell>
          <cell r="BV1174" t="str">
            <v>1.นายอุทัย  ภูภักดี
2.นายสุรศักดิ์   มงคลจันทร์
3.นางสาววิยะดา   มงคลจันทร์
4.นายธีรศักดิ์      ชมชื่น</v>
          </cell>
          <cell r="BW1174" t="str">
            <v>จำเลยที่1
จำเลยที่ 2
คู่สมรสจำเลยที่ 2
จำเลยที่ 3</v>
          </cell>
          <cell r="BX1174" t="str">
            <v>5-6004-00004-43-2
3-5005-00426-40-6
1-5299-00004-52-7
1-5003-00078-26-2</v>
          </cell>
          <cell r="BY1174"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4" t="str">
            <v>ไม่พบ</v>
          </cell>
          <cell r="CD1174" t="str">
            <v>นายอุทัย ภู่ภักดี</v>
          </cell>
        </row>
        <row r="1175">
          <cell r="B1175">
            <v>2655</v>
          </cell>
          <cell r="C1175">
            <v>1171</v>
          </cell>
          <cell r="D1175">
            <v>7</v>
          </cell>
          <cell r="E1175">
            <v>6</v>
          </cell>
          <cell r="F1175">
            <v>2567</v>
          </cell>
          <cell r="G1175">
            <v>821952012143</v>
          </cell>
          <cell r="H1175" t="str">
            <v>พ.อ.อ.หรือนาย</v>
          </cell>
          <cell r="I1175" t="str">
            <v>ไกรธวัช</v>
          </cell>
          <cell r="J1175" t="str">
            <v>วิริยะ</v>
          </cell>
          <cell r="K1175" t="str">
            <v>3-2009-00287-47-3</v>
          </cell>
          <cell r="L1175" t="str">
            <v>สันกำแพง</v>
          </cell>
          <cell r="M1175" t="str">
            <v>เชียงใหม่ 3</v>
          </cell>
          <cell r="N1175">
            <v>8</v>
          </cell>
          <cell r="S1175" t="str">
            <v>จังหวัดเชียงใหม่</v>
          </cell>
          <cell r="T1175" t="str">
            <v>ผบ 1375</v>
          </cell>
          <cell r="U1175">
            <v>2563</v>
          </cell>
          <cell r="V1175" t="str">
            <v>ผบ 2547</v>
          </cell>
          <cell r="W1175">
            <v>2563</v>
          </cell>
          <cell r="AA1175">
            <v>19</v>
          </cell>
          <cell r="AB1175">
            <v>10</v>
          </cell>
          <cell r="AC1175">
            <v>2563</v>
          </cell>
          <cell r="BB1175" t="str">
            <v>สืบทรัพย์ (คำสั่ง 7/6/2567) // รายงานวันที่ 17/1/2567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พ.อ.อ.หรือนายไกรธวัช วิริยะ</v>
          </cell>
          <cell r="BU1175">
            <v>0</v>
          </cell>
          <cell r="BV1175"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5"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5" t="str">
            <v xml:space="preserve">3-2009-00287-47-3
2-4117-00002-75-1
3-1005-04343-62-2
5-5501-00024-96-0
3-5007-00519-30-1
3-5704-00908-85-9
3-5704-00643-28-6
3-5603-00335-07-5
3-5019-00272-30-0
3-5804-00286-45-9
</v>
          </cell>
          <cell r="BY117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5" t="str">
            <v>พ.อ.อ.หรือนายไกรธวัช วิริยะ</v>
          </cell>
        </row>
        <row r="1176">
          <cell r="B1176">
            <v>2656</v>
          </cell>
          <cell r="C1176">
            <v>1172</v>
          </cell>
          <cell r="D1176">
            <v>13</v>
          </cell>
          <cell r="E1176">
            <v>3</v>
          </cell>
          <cell r="F1176">
            <v>2567</v>
          </cell>
          <cell r="G1176">
            <v>80011761310</v>
          </cell>
          <cell r="H1176" t="str">
            <v>นาย</v>
          </cell>
          <cell r="I1176" t="str">
            <v>อมร</v>
          </cell>
          <cell r="J1176" t="str">
            <v>ไทยกรณ์</v>
          </cell>
          <cell r="K1176" t="str">
            <v>3-5005-00418-27-6</v>
          </cell>
          <cell r="L1176" t="str">
            <v>เซ็นทรัล เฟสติวัล เชียงใหม่</v>
          </cell>
          <cell r="M1176" t="str">
            <v>เชียงใหม่ 1</v>
          </cell>
          <cell r="N1176">
            <v>8</v>
          </cell>
          <cell r="O1176" t="str">
            <v>ธปช.</v>
          </cell>
          <cell r="S1176" t="str">
            <v>แขวงเชียงใหม่</v>
          </cell>
          <cell r="T1176" t="str">
            <v>ผบE7795</v>
          </cell>
          <cell r="U1176">
            <v>2565</v>
          </cell>
          <cell r="V1176" t="str">
            <v>ผบE809</v>
          </cell>
          <cell r="W1176">
            <v>2566</v>
          </cell>
          <cell r="X1176">
            <v>7</v>
          </cell>
          <cell r="Y1176">
            <v>2</v>
          </cell>
          <cell r="Z1176">
            <v>2566</v>
          </cell>
          <cell r="BB1176" t="str">
            <v>สืบทรัพย์ (คำสั่ง 13/3/2567) // รายงานวันที่ 13/7/2567</v>
          </cell>
          <cell r="BC1176" t="str">
            <v/>
          </cell>
          <cell r="BD1176" t="str">
            <v/>
          </cell>
          <cell r="BE1176" t="str">
            <v/>
          </cell>
          <cell r="BF1176" t="str">
            <v/>
          </cell>
          <cell r="BG1176" t="str">
            <v/>
          </cell>
          <cell r="BH1176" t="str">
            <v/>
          </cell>
          <cell r="BI1176" t="str">
            <v/>
          </cell>
          <cell r="BJ1176" t="str">
            <v/>
          </cell>
          <cell r="BK1176" t="str">
            <v/>
          </cell>
          <cell r="BL1176" t="str">
            <v/>
          </cell>
          <cell r="BM1176" t="str">
            <v/>
          </cell>
          <cell r="BN1176" t="str">
            <v/>
          </cell>
          <cell r="BO1176" t="str">
            <v/>
          </cell>
          <cell r="BP1176" t="str">
            <v/>
          </cell>
          <cell r="BQ1176" t="str">
            <v/>
          </cell>
          <cell r="BR1176" t="str">
            <v/>
          </cell>
          <cell r="BS1176" t="str">
            <v/>
          </cell>
          <cell r="BT1176" t="str">
            <v>นายอมร ไทยกรณ์</v>
          </cell>
          <cell r="BU1176">
            <v>88315010477</v>
          </cell>
          <cell r="BV1176" t="str">
            <v>1.นายอมร ไทยกรณ์
2.นายสุทิน มุ่งเมือง
3.นางสาวกัญญารัตน์ ก่อศักดิ์ไพศาล</v>
          </cell>
          <cell r="BW1176" t="str">
            <v>จำเลยที่ 1
จำเลยที่ 2
จำเลยที่ 3</v>
          </cell>
          <cell r="BX1176" t="str">
            <v xml:space="preserve">3-5005-00418-27-6
3-5005-00347-35-2
2-2604-00016-36-7
</v>
          </cell>
          <cell r="BY117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6" t="str">
            <v>ไม่พบ</v>
          </cell>
          <cell r="CB1176">
            <v>3</v>
          </cell>
        </row>
        <row r="1177">
          <cell r="B1177">
            <v>2659</v>
          </cell>
          <cell r="C1177">
            <v>1173</v>
          </cell>
          <cell r="D1177">
            <v>13</v>
          </cell>
          <cell r="E1177">
            <v>6</v>
          </cell>
          <cell r="F1177">
            <v>2567</v>
          </cell>
          <cell r="G1177">
            <v>800102576629</v>
          </cell>
          <cell r="H1177" t="str">
            <v>นางสาว</v>
          </cell>
          <cell r="I1177" t="str">
            <v>ชุติมา</v>
          </cell>
          <cell r="J1177" t="str">
            <v>ศรีนวลโครต</v>
          </cell>
          <cell r="K1177" t="str">
            <v>3-3002-00113-08-1</v>
          </cell>
          <cell r="L1177" t="str">
            <v>แม่แตง</v>
          </cell>
          <cell r="M1177" t="str">
            <v>เชียงใหม่ 2</v>
          </cell>
          <cell r="N1177">
            <v>8</v>
          </cell>
          <cell r="O1177" t="str">
            <v>สินเชื่อ ธปช. เพื่อผู้มีบัตรสวัสดิการแห่งรัฐ</v>
          </cell>
          <cell r="P1177" t="str">
            <v>2.หลักทรัพย์ค้ำประกัน</v>
          </cell>
          <cell r="S1177" t="str">
            <v>แขวงเชียงดาว</v>
          </cell>
          <cell r="T1177" t="str">
            <v>ผบE871</v>
          </cell>
          <cell r="U1177">
            <v>2566</v>
          </cell>
          <cell r="V1177" t="str">
            <v>ผบE951</v>
          </cell>
          <cell r="W1177">
            <v>2566</v>
          </cell>
          <cell r="X1177">
            <v>4</v>
          </cell>
          <cell r="Y1177">
            <v>8</v>
          </cell>
          <cell r="Z1177">
            <v>2566</v>
          </cell>
          <cell r="BB1177" t="str">
            <v>สืบทรัพย์ (คำสั่ง 13/6/2567) // รายงานวันที่ 18/7/2567</v>
          </cell>
          <cell r="BC1177">
            <v>300</v>
          </cell>
          <cell r="BD1177">
            <v>23</v>
          </cell>
          <cell r="BE1177">
            <v>4</v>
          </cell>
          <cell r="BF1177">
            <v>2568</v>
          </cell>
          <cell r="BG1177">
            <v>0</v>
          </cell>
          <cell r="BH1177" t="str">
            <v>-</v>
          </cell>
          <cell r="BI1177" t="str">
            <v>-</v>
          </cell>
          <cell r="BJ1177" t="str">
            <v>-</v>
          </cell>
          <cell r="BK1177">
            <v>0</v>
          </cell>
          <cell r="BL1177">
            <v>260</v>
          </cell>
          <cell r="BM1177">
            <v>0</v>
          </cell>
          <cell r="BN1177" t="str">
            <v/>
          </cell>
          <cell r="BO1177" t="str">
            <v/>
          </cell>
          <cell r="BP1177" t="str">
            <v/>
          </cell>
          <cell r="BQ1177" t="str">
            <v>-</v>
          </cell>
          <cell r="BR1177" t="str">
            <v>-</v>
          </cell>
          <cell r="BS1177" t="str">
            <v>-</v>
          </cell>
          <cell r="BT1177" t="str">
            <v>นางสาวชุติมา ศรีนวลโครต</v>
          </cell>
          <cell r="BV1177" t="str">
            <v>นางสาวชุติมา  ศรีนวลโคตร</v>
          </cell>
          <cell r="BW1177" t="str">
            <v>จำเลย</v>
          </cell>
          <cell r="BX1177" t="str">
            <v>3-3002-00113-08-1</v>
          </cell>
          <cell r="BY1177" t="str">
            <v>-ไม่พบว่ามีกรรมสิทธิ์ในที่ดิน อ.แม่แตง จ.เชียงใหม่</v>
          </cell>
          <cell r="BZ1177" t="str">
            <v>ไพบทรัพย์</v>
          </cell>
          <cell r="CC1177" t="str">
            <v>ลลิตา</v>
          </cell>
          <cell r="CL1177">
            <v>243854</v>
          </cell>
        </row>
        <row r="1178">
          <cell r="B1178">
            <v>2660</v>
          </cell>
          <cell r="C1178">
            <v>1174</v>
          </cell>
          <cell r="D1178">
            <v>20</v>
          </cell>
          <cell r="E1178">
            <v>9</v>
          </cell>
          <cell r="F1178">
            <v>2565</v>
          </cell>
          <cell r="G1178">
            <v>800084697849</v>
          </cell>
          <cell r="H1178" t="str">
            <v>นาย</v>
          </cell>
          <cell r="I1178" t="str">
            <v>ชัยรัช</v>
          </cell>
          <cell r="J1178" t="str">
            <v>พงศ์ปัน</v>
          </cell>
          <cell r="K1178" t="str">
            <v>3-5019-00064-32-4</v>
          </cell>
          <cell r="L1178" t="str">
            <v>ฝาง</v>
          </cell>
          <cell r="M1178" t="str">
            <v>เชียงใหม่ 2</v>
          </cell>
          <cell r="N1178">
            <v>8</v>
          </cell>
          <cell r="O1178" t="str">
            <v>สินเชื่อธนาคารประชาชน</v>
          </cell>
          <cell r="P1178" t="str">
            <v>1.บุคคลค้ำประกัน</v>
          </cell>
          <cell r="S1178" t="str">
            <v>แขวงเชียงใหม่</v>
          </cell>
          <cell r="T1178" t="str">
            <v>ผบE3554</v>
          </cell>
          <cell r="U1178">
            <v>2565</v>
          </cell>
          <cell r="V1178" t="str">
            <v>ผบE5840</v>
          </cell>
          <cell r="W1178">
            <v>2565</v>
          </cell>
          <cell r="X1178">
            <v>15</v>
          </cell>
          <cell r="Y1178">
            <v>8</v>
          </cell>
          <cell r="Z1178">
            <v>2565</v>
          </cell>
          <cell r="BB1178" t="str">
            <v>มีคำสั่งสืบ 20/9/2565 // รายงานผลสืบทรัพย์ 23/7/2567</v>
          </cell>
          <cell r="BC1178">
            <v>1500</v>
          </cell>
          <cell r="BD1178">
            <v>30</v>
          </cell>
          <cell r="BE1178">
            <v>5</v>
          </cell>
          <cell r="BF1178">
            <v>2568</v>
          </cell>
          <cell r="BG1178">
            <v>0</v>
          </cell>
          <cell r="BH1178" t="str">
            <v>-</v>
          </cell>
          <cell r="BI1178" t="str">
            <v>-</v>
          </cell>
          <cell r="BJ1178" t="str">
            <v>-</v>
          </cell>
          <cell r="BK1178">
            <v>0</v>
          </cell>
          <cell r="BL1178">
            <v>2715</v>
          </cell>
          <cell r="BM1178">
            <v>0</v>
          </cell>
          <cell r="BN1178" t="str">
            <v/>
          </cell>
          <cell r="BO1178" t="str">
            <v/>
          </cell>
          <cell r="BP1178" t="str">
            <v/>
          </cell>
          <cell r="BQ1178" t="str">
            <v>-</v>
          </cell>
          <cell r="BR1178" t="str">
            <v>-</v>
          </cell>
          <cell r="BS1178" t="str">
            <v>-</v>
          </cell>
          <cell r="BT1178" t="str">
            <v>นายชัยรัช พงศ์ปัน</v>
          </cell>
          <cell r="BU1178">
            <v>883265010387</v>
          </cell>
          <cell r="BV1178"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8" t="str">
            <v>จำเลยที่ 1
คู่สมรสจำเลยที่ 1
จำเลยที่ 2
คู่สมรสจำเลยที่ 2
จำเลยที่ 3</v>
          </cell>
          <cell r="BX1178" t="str">
            <v>3-5019-00064-32-4
3-5201-00713-38-6
1-5099-01268-66-8
1-5099-00998-03-4
1-5208-00103-99-1</v>
          </cell>
          <cell r="BY1178"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8" t="str">
            <v>พบทรัพย์</v>
          </cell>
          <cell r="CC1178" t="str">
            <v>ลลิตา</v>
          </cell>
          <cell r="CL1178">
            <v>243854</v>
          </cell>
        </row>
        <row r="1179">
          <cell r="B1179">
            <v>2661</v>
          </cell>
          <cell r="C1179">
            <v>1175</v>
          </cell>
          <cell r="D1179">
            <v>13</v>
          </cell>
          <cell r="E1179">
            <v>6</v>
          </cell>
          <cell r="F1179">
            <v>2567</v>
          </cell>
          <cell r="G1179">
            <v>800098730586</v>
          </cell>
          <cell r="H1179" t="str">
            <v>นางสาว</v>
          </cell>
          <cell r="I1179" t="str">
            <v>เบญจรักษ์</v>
          </cell>
          <cell r="J1179" t="str">
            <v>หน่อตุ้ย</v>
          </cell>
          <cell r="K1179" t="str">
            <v>1-5012-00004-92-6</v>
          </cell>
          <cell r="L1179" t="str">
            <v>บิ๊กซี หางดง</v>
          </cell>
          <cell r="M1179" t="str">
            <v>เชียงใหม่ 3</v>
          </cell>
          <cell r="N1179">
            <v>8</v>
          </cell>
          <cell r="S1179" t="str">
            <v>แขวงเชียงใหม่</v>
          </cell>
          <cell r="T1179" t="str">
            <v>ผบE384</v>
          </cell>
          <cell r="U1179">
            <v>2566</v>
          </cell>
          <cell r="V1179" t="str">
            <v>ผบE2276</v>
          </cell>
          <cell r="W1179">
            <v>2566</v>
          </cell>
          <cell r="AA1179">
            <v>24</v>
          </cell>
          <cell r="AB1179">
            <v>4</v>
          </cell>
          <cell r="AC1179">
            <v>2566</v>
          </cell>
          <cell r="BB1179" t="str">
            <v>สืบทรัพย์ (คำสั่ง 13/6/2567) // รายงานวันที่ 16/8/2567</v>
          </cell>
          <cell r="BC1179" t="str">
            <v/>
          </cell>
          <cell r="BD1179" t="str">
            <v/>
          </cell>
          <cell r="BE1179" t="str">
            <v/>
          </cell>
          <cell r="BF1179" t="str">
            <v/>
          </cell>
          <cell r="BG1179" t="str">
            <v/>
          </cell>
          <cell r="BH1179" t="str">
            <v/>
          </cell>
          <cell r="BI1179" t="str">
            <v/>
          </cell>
          <cell r="BJ1179" t="str">
            <v/>
          </cell>
          <cell r="BK1179" t="str">
            <v/>
          </cell>
          <cell r="BL1179" t="str">
            <v/>
          </cell>
          <cell r="BM1179" t="str">
            <v/>
          </cell>
          <cell r="BN1179" t="str">
            <v/>
          </cell>
          <cell r="BO1179" t="str">
            <v/>
          </cell>
          <cell r="BP1179" t="str">
            <v/>
          </cell>
          <cell r="BQ1179" t="str">
            <v/>
          </cell>
          <cell r="BR1179" t="str">
            <v/>
          </cell>
          <cell r="BS1179" t="str">
            <v/>
          </cell>
          <cell r="BT1179" t="str">
            <v>นางสาวเบญจรักษ์ หน่อตุ้ย</v>
          </cell>
          <cell r="BU1179">
            <v>0</v>
          </cell>
          <cell r="BV1179" t="str">
            <v>1.นางสาวเบญจรัก์ หน่อตุ้ย
2.นายเกียงไกร เพ็ญจันท์
3.นางสาวณัฐญ์วรา คำวัง
4.นายณัฐดนัย เหมยดวง</v>
          </cell>
          <cell r="BW1179" t="str">
            <v>จำเลยที่ 1
คู่สมรสจำเลยที่ 1
จำเลยที่ 2
คู่สมรสจำเลยที่ 2</v>
          </cell>
          <cell r="BX1179" t="str">
            <v>1-5012-00004-92-6
1-5099-00237-41-6
1-5099-00671-75-2
1-5099-00273-79-0</v>
          </cell>
          <cell r="BY1179"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9" t="str">
            <v>พบ</v>
          </cell>
        </row>
        <row r="1180">
          <cell r="B1180">
            <v>2662</v>
          </cell>
          <cell r="C1180">
            <v>1176</v>
          </cell>
          <cell r="D1180">
            <v>23</v>
          </cell>
          <cell r="E1180">
            <v>8</v>
          </cell>
          <cell r="F1180">
            <v>2566</v>
          </cell>
          <cell r="G1180">
            <v>800058470462</v>
          </cell>
          <cell r="H1180" t="str">
            <v>นาง</v>
          </cell>
          <cell r="I1180" t="str">
            <v>แสงดาว</v>
          </cell>
          <cell r="J1180" t="str">
            <v>หล้าเสาร์</v>
          </cell>
          <cell r="K1180" t="str">
            <v>3-5705-00156-39-5</v>
          </cell>
          <cell r="L1180" t="str">
            <v>ฮอด</v>
          </cell>
          <cell r="M1180" t="str">
            <v>เชียงใหม่ 3</v>
          </cell>
          <cell r="N1180">
            <v>8</v>
          </cell>
          <cell r="O1180" t="str">
            <v>สินเชื่อพัฒนาองค์กรชุมชน (รายบุคคล)</v>
          </cell>
          <cell r="S1180" t="str">
            <v>จังหวัดฮอด</v>
          </cell>
          <cell r="T1180" t="str">
            <v>ผบE794</v>
          </cell>
          <cell r="U1180">
            <v>2565</v>
          </cell>
          <cell r="V1180" t="str">
            <v>ผบE957</v>
          </cell>
          <cell r="W1180">
            <v>2565</v>
          </cell>
          <cell r="X1180">
            <v>13</v>
          </cell>
          <cell r="Y1180">
            <v>12</v>
          </cell>
          <cell r="Z1180">
            <v>2565</v>
          </cell>
          <cell r="BB1180" t="str">
            <v xml:space="preserve">สืบทรัพย์ (คำสั่ง 23/8/2566) // รายงานวันที่ </v>
          </cell>
          <cell r="BC1180">
            <v>1800</v>
          </cell>
          <cell r="BD1180">
            <v>26</v>
          </cell>
          <cell r="BE1180">
            <v>3</v>
          </cell>
          <cell r="BF1180">
            <v>2568</v>
          </cell>
          <cell r="BG1180">
            <v>0</v>
          </cell>
          <cell r="BH1180" t="str">
            <v>-</v>
          </cell>
          <cell r="BI1180" t="str">
            <v>-</v>
          </cell>
          <cell r="BJ1180" t="str">
            <v>-</v>
          </cell>
          <cell r="BK1180">
            <v>0</v>
          </cell>
          <cell r="BL1180">
            <v>1520</v>
          </cell>
          <cell r="BM1180">
            <v>0</v>
          </cell>
          <cell r="BN1180" t="str">
            <v/>
          </cell>
          <cell r="BO1180" t="str">
            <v/>
          </cell>
          <cell r="BP1180" t="str">
            <v/>
          </cell>
          <cell r="BQ1180" t="str">
            <v>-</v>
          </cell>
          <cell r="BR1180" t="str">
            <v>-</v>
          </cell>
          <cell r="BS1180" t="str">
            <v>-</v>
          </cell>
          <cell r="BT1180" t="str">
            <v>นางแสงดาว หล้าเสาร์</v>
          </cell>
          <cell r="BU1180">
            <v>0</v>
          </cell>
          <cell r="BV1180"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80" t="str">
            <v>จำเลยที่ 1
คู่สมรสจำเลยที่ 1
จำเลยที่ 2
คู่สมรสจำเลยที่ 2
จำเลยที่ 3
คู่สมรสจำเลยที่ 3</v>
          </cell>
          <cell r="BX1180" t="str">
            <v>3-5705-00156-39-5
3-5016-00059-41-4
1-5016-00059-87-6
3-5016-00059-18-0
3-5016-00057-42-0
3-4008-00258-86-1</v>
          </cell>
          <cell r="BY1180"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80" t="str">
            <v>พบ</v>
          </cell>
        </row>
        <row r="1181">
          <cell r="B1181">
            <v>2663</v>
          </cell>
          <cell r="C1181">
            <v>1177</v>
          </cell>
          <cell r="D1181">
            <v>13</v>
          </cell>
          <cell r="E1181">
            <v>6</v>
          </cell>
          <cell r="F1181">
            <v>2567</v>
          </cell>
          <cell r="G1181">
            <v>800075870728</v>
          </cell>
          <cell r="H1181" t="str">
            <v>นาย</v>
          </cell>
          <cell r="I1181" t="str">
            <v>บัณฑิต</v>
          </cell>
          <cell r="J1181" t="str">
            <v>บริหาร</v>
          </cell>
          <cell r="K1181" t="str">
            <v>3-5099-00553-17-9</v>
          </cell>
          <cell r="L1181" t="str">
            <v>บิ๊กซี หางดง</v>
          </cell>
          <cell r="M1181" t="str">
            <v>เชียงใหม่ 3</v>
          </cell>
          <cell r="N1181">
            <v>8</v>
          </cell>
          <cell r="O1181" t="str">
            <v>สินเชื่อธนาคารประชาชน</v>
          </cell>
          <cell r="P1181" t="str">
            <v>1.บุคคลค้ำประกัน</v>
          </cell>
          <cell r="S1181" t="str">
            <v>แขวงเชียงใหม่</v>
          </cell>
          <cell r="T1181" t="str">
            <v>ผบE382</v>
          </cell>
          <cell r="U1181">
            <v>2566</v>
          </cell>
          <cell r="V1181" t="str">
            <v>ผบE2268</v>
          </cell>
          <cell r="W1181">
            <v>2566</v>
          </cell>
          <cell r="X1181">
            <v>24</v>
          </cell>
          <cell r="Y1181">
            <v>4</v>
          </cell>
          <cell r="Z1181">
            <v>2566</v>
          </cell>
          <cell r="BB1181" t="str">
            <v>สืบทรัพย์ (คำสั่ง 13/6/2567) // รายงานวันที่ 16/8/2567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นายบัณฑิต บริหาร</v>
          </cell>
          <cell r="BV1181" t="str">
            <v xml:space="preserve">1.นายบัณฑิต บริหาร
2.นางสาวสุดามาส โปธาวงค์
3.นางแสงจวน วงธรรม 
4.นายปัญญา วงธรรม
</v>
          </cell>
          <cell r="BW1181" t="str">
            <v xml:space="preserve">จำเลยที่ 1
จำเลยที่ 2
จำเลยที่ 3
คู่สมรสจำเลยที่ 3
</v>
          </cell>
          <cell r="BX1181" t="str">
            <v>3-5099-00553-17-9
3-5013-00140-06-2
3-5207-00368-25-6
3-4110-00252-83-4</v>
          </cell>
          <cell r="BY1181"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1" t="str">
            <v>พบ</v>
          </cell>
        </row>
        <row r="1182">
          <cell r="B1182">
            <v>2664</v>
          </cell>
          <cell r="C1182">
            <v>1178</v>
          </cell>
          <cell r="D1182">
            <v>7</v>
          </cell>
          <cell r="E1182">
            <v>12</v>
          </cell>
          <cell r="F1182">
            <v>2565</v>
          </cell>
          <cell r="G1182">
            <v>800054361210</v>
          </cell>
          <cell r="H1182" t="str">
            <v>นางสาว</v>
          </cell>
          <cell r="I1182" t="str">
            <v>ดารารัตน์</v>
          </cell>
          <cell r="J1182" t="str">
            <v>ฟูเดช</v>
          </cell>
          <cell r="K1182" t="str">
            <v>3-5015-00090-35-2</v>
          </cell>
          <cell r="L1182" t="str">
            <v>บิ๊กซี หางดง</v>
          </cell>
          <cell r="M1182" t="str">
            <v>เชียงใหม่ 3</v>
          </cell>
          <cell r="N1182">
            <v>8</v>
          </cell>
          <cell r="S1182" t="str">
            <v>แขวงเชียงใหม่</v>
          </cell>
          <cell r="T1182" t="str">
            <v>ผบE1435</v>
          </cell>
          <cell r="U1182">
            <v>2566</v>
          </cell>
          <cell r="V1182" t="str">
            <v>ผบE3290</v>
          </cell>
          <cell r="W1182">
            <v>2566</v>
          </cell>
          <cell r="AA1182">
            <v>16</v>
          </cell>
          <cell r="AB1182">
            <v>5</v>
          </cell>
          <cell r="AC1182">
            <v>2566</v>
          </cell>
          <cell r="BB1182" t="str">
            <v>รายงานวันที่ 22/8/2567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นางสาวดารารัตน์ ฟูเดช</v>
          </cell>
          <cell r="BU1182">
            <v>0</v>
          </cell>
          <cell r="BV1182" t="str">
            <v>1.นางสาวดารารันต์ หู่เดช 
2.นางสาวกัญญ จีสันติ
3.จ่าสิบตรีภัทรพล จีสันติ
4.นางสาววชิราภรณ์ สายสุริยะ</v>
          </cell>
          <cell r="BW1182" t="str">
            <v xml:space="preserve">จำเลยที่ 1
จำเลยที่ 2
คู่สมรสจำเลยที่ 2
จำเลยที่ 3
</v>
          </cell>
          <cell r="BX1182" t="str">
            <v>3-5015-00090-35-2
3-5015-00085-89-8
3-5019-00352-44-3
3-5015-00086-69-0</v>
          </cell>
          <cell r="BY1182"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3">
          <cell r="B1183">
            <v>2665</v>
          </cell>
          <cell r="C1183">
            <v>1179</v>
          </cell>
          <cell r="D1183">
            <v>22</v>
          </cell>
          <cell r="E1183">
            <v>8</v>
          </cell>
          <cell r="F1183">
            <v>2566</v>
          </cell>
          <cell r="G1183" t="str">
            <v>800090201016,
800122831640,
800133661069</v>
          </cell>
          <cell r="H1183" t="str">
            <v>นาย</v>
          </cell>
          <cell r="I1183" t="str">
            <v>ภัทรพงศ์</v>
          </cell>
          <cell r="J1183" t="str">
            <v>บัวนวล</v>
          </cell>
          <cell r="K1183" t="str">
            <v>1-5099-00766-27-3</v>
          </cell>
          <cell r="L1183" t="str">
            <v>บิ๊กซี หางดง</v>
          </cell>
          <cell r="M1183" t="str">
            <v>เชียงใหม่ 3</v>
          </cell>
          <cell r="N1183">
            <v>8</v>
          </cell>
          <cell r="S1183" t="str">
            <v>แขวงเชียงใหม่</v>
          </cell>
          <cell r="T1183" t="str">
            <v>ผบE303</v>
          </cell>
          <cell r="U1183">
            <v>2566</v>
          </cell>
          <cell r="V1183" t="str">
            <v>ผบE3595</v>
          </cell>
          <cell r="W1183">
            <v>2566</v>
          </cell>
          <cell r="X1183">
            <v>23</v>
          </cell>
          <cell r="Y1183">
            <v>5</v>
          </cell>
          <cell r="Z1183">
            <v>2566</v>
          </cell>
          <cell r="BB1183" t="str">
            <v>สืบทรัพย์ (คำสั่ง 22/8/2566) // รายงานวันที่ 26/7/2567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นายภัทรพงศ์ บัวนวล</v>
          </cell>
          <cell r="BU1183">
            <v>0</v>
          </cell>
          <cell r="BV1183" t="str">
            <v>1.นายภัทรพงศ์ บัวนวล
2.นายเจษฎา ดาเจริญเมือง</v>
          </cell>
          <cell r="BW1183" t="str">
            <v>จำเลยที่ 1
จำเลยที่ 2</v>
          </cell>
          <cell r="BX1183" t="str">
            <v>1-5099-00766-27-3
1-5203-00055-91-2</v>
          </cell>
          <cell r="BY1183"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3" t="str">
            <v>ไม่พบ</v>
          </cell>
        </row>
        <row r="1184">
          <cell r="B1184">
            <v>2666</v>
          </cell>
          <cell r="C1184">
            <v>1180</v>
          </cell>
          <cell r="D1184">
            <v>7</v>
          </cell>
          <cell r="E1184">
            <v>12</v>
          </cell>
          <cell r="F1184">
            <v>2565</v>
          </cell>
          <cell r="G1184">
            <v>800046680719</v>
          </cell>
          <cell r="H1184" t="str">
            <v>นางสาว</v>
          </cell>
          <cell r="I1184" t="str">
            <v>ธิชาภรณ์</v>
          </cell>
          <cell r="J1184" t="str">
            <v>ทรายคำ</v>
          </cell>
          <cell r="K1184" t="str">
            <v>1-5099-00308-72-1</v>
          </cell>
          <cell r="L1184" t="str">
            <v>บิ๊กซี หางดง</v>
          </cell>
          <cell r="M1184" t="str">
            <v>เชียงใหม่ 3</v>
          </cell>
          <cell r="N1184">
            <v>8</v>
          </cell>
          <cell r="O1184" t="str">
            <v>สินเชื่อธนาคารประชาชน</v>
          </cell>
          <cell r="P1184" t="str">
            <v>1.บุคคลค้ำประกัน</v>
          </cell>
          <cell r="S1184" t="str">
            <v>แขวงเชียงใหม่</v>
          </cell>
          <cell r="T1184" t="str">
            <v>ผบE1889</v>
          </cell>
          <cell r="U1184">
            <v>2566</v>
          </cell>
          <cell r="V1184" t="str">
            <v>ผบE3415</v>
          </cell>
          <cell r="W1184">
            <v>2566</v>
          </cell>
          <cell r="AA1184">
            <v>19</v>
          </cell>
          <cell r="AB1184">
            <v>5</v>
          </cell>
          <cell r="AC1184">
            <v>2566</v>
          </cell>
          <cell r="BB1184" t="str">
            <v xml:space="preserve"> .สืบทรัพย์ (คำสั่ง 22/8/2566) // รายงานวันที่ 16/8/2567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นางสาวธิชาภรณ์ ทรายคำ</v>
          </cell>
          <cell r="BU1184">
            <v>0</v>
          </cell>
          <cell r="BV1184"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4" t="str">
            <v xml:space="preserve">จำเลยที่ 1
คู่สมรสจำเลยที่ 1
จำเลยที่ 2
คู่สมรสจำเลยที่ 2
จำเลยที่ 3
</v>
          </cell>
          <cell r="BX1184" t="str">
            <v>1-5099-00308-72-1
3-5802-000029-37-1
1-5099-00484-11-2
1-5099-00032-79-4
2-50707-00001-43-5</v>
          </cell>
          <cell r="BY1184"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5">
          <cell r="B1185">
            <v>2667</v>
          </cell>
          <cell r="C1185">
            <v>1181</v>
          </cell>
          <cell r="D1185">
            <v>22</v>
          </cell>
          <cell r="E1185">
            <v>8</v>
          </cell>
          <cell r="F1185">
            <v>2566</v>
          </cell>
          <cell r="G1185">
            <v>800082296263</v>
          </cell>
          <cell r="H1185" t="str">
            <v>นางสาว</v>
          </cell>
          <cell r="I1185" t="str">
            <v>รติพร</v>
          </cell>
          <cell r="J1185" t="str">
            <v>ศิริวัฒน์</v>
          </cell>
          <cell r="K1185" t="str">
            <v>1-1020-01192-14-0</v>
          </cell>
          <cell r="L1185" t="str">
            <v>บิ๊กซี หางดง</v>
          </cell>
          <cell r="M1185" t="str">
            <v>เชียงใหม่ 3</v>
          </cell>
          <cell r="N1185">
            <v>8</v>
          </cell>
          <cell r="S1185" t="str">
            <v>แขวงเชียงใหม่</v>
          </cell>
          <cell r="T1185" t="str">
            <v>ผบE1891</v>
          </cell>
          <cell r="U1185">
            <v>2566</v>
          </cell>
          <cell r="V1185" t="str">
            <v>ผบE3422</v>
          </cell>
          <cell r="W1185">
            <v>2566</v>
          </cell>
          <cell r="X1185">
            <v>19</v>
          </cell>
          <cell r="Y1185">
            <v>5</v>
          </cell>
          <cell r="Z1185">
            <v>2566</v>
          </cell>
          <cell r="BB1185" t="str">
            <v>สืบทรัพย์ (คำสั่ง 22/8/2566) // รายงานวันที่ 26/7/2567</v>
          </cell>
          <cell r="BC1185" t="str">
            <v/>
          </cell>
          <cell r="BD1185" t="str">
            <v/>
          </cell>
          <cell r="BE1185" t="str">
            <v/>
          </cell>
          <cell r="BF1185" t="str">
            <v/>
          </cell>
          <cell r="BG1185" t="str">
            <v/>
          </cell>
          <cell r="BH1185" t="str">
            <v/>
          </cell>
          <cell r="BI1185" t="str">
            <v/>
          </cell>
          <cell r="BJ1185" t="str">
            <v/>
          </cell>
          <cell r="BK1185" t="str">
            <v/>
          </cell>
          <cell r="BL1185" t="str">
            <v/>
          </cell>
          <cell r="BM1185" t="str">
            <v/>
          </cell>
          <cell r="BN1185" t="str">
            <v/>
          </cell>
          <cell r="BO1185" t="str">
            <v/>
          </cell>
          <cell r="BP1185" t="str">
            <v/>
          </cell>
          <cell r="BQ1185" t="str">
            <v/>
          </cell>
          <cell r="BR1185" t="str">
            <v/>
          </cell>
          <cell r="BS1185" t="str">
            <v/>
          </cell>
          <cell r="BT1185" t="str">
            <v>นางสาวรติพร ศิริวัฒน์</v>
          </cell>
          <cell r="BU1185">
            <v>0</v>
          </cell>
          <cell r="BV1185"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5" t="str">
            <v>จำเลยที่ 1
คู่สมรสจำเลยที่ 1
จำเลยที่ 2
คู่สมรสจำเลยที่ 2
จำเลยที่ 3
คู่สมรสจำเลยที่ 3</v>
          </cell>
          <cell r="BX1185" t="str">
            <v>1-1020-01192-14-0
3-5804-00229-42-1
5-5010-01184-29-3
5-5710-00072-47-5
3-1002-03723-42-6
5-5010-01198-35-9</v>
          </cell>
          <cell r="BY1185"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5" t="str">
            <v>ไม่พบ</v>
          </cell>
        </row>
        <row r="1186">
          <cell r="B1186">
            <v>2669</v>
          </cell>
          <cell r="C1186">
            <v>1183</v>
          </cell>
          <cell r="D1186">
            <v>8</v>
          </cell>
          <cell r="E1186">
            <v>7</v>
          </cell>
          <cell r="F1186">
            <v>2567</v>
          </cell>
          <cell r="G1186">
            <v>800073676960</v>
          </cell>
          <cell r="H1186" t="str">
            <v>นาย</v>
          </cell>
          <cell r="I1186" t="str">
            <v>ดิศนัย</v>
          </cell>
          <cell r="J1186" t="str">
            <v>ยาคำ</v>
          </cell>
          <cell r="K1186" t="str">
            <v>2-5017-00017-79-1</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ผบE283</v>
          </cell>
          <cell r="U1186">
            <v>2567</v>
          </cell>
          <cell r="V1186" t="str">
            <v>ผบE503</v>
          </cell>
          <cell r="W1186">
            <v>2567</v>
          </cell>
          <cell r="X1186">
            <v>28</v>
          </cell>
          <cell r="Y1186">
            <v>5</v>
          </cell>
          <cell r="Z1186">
            <v>67</v>
          </cell>
          <cell r="BB1186" t="str">
            <v xml:space="preserve">สืบแล้ว รายงานผลสืบ 19/9/2567 </v>
          </cell>
          <cell r="BC1186">
            <v>1200</v>
          </cell>
          <cell r="BD1186">
            <v>24</v>
          </cell>
          <cell r="BE1186">
            <v>1</v>
          </cell>
          <cell r="BF1186">
            <v>2568</v>
          </cell>
          <cell r="BG1186">
            <v>0</v>
          </cell>
          <cell r="BH1186" t="str">
            <v>-</v>
          </cell>
          <cell r="BI1186" t="str">
            <v>-</v>
          </cell>
          <cell r="BJ1186" t="str">
            <v>-</v>
          </cell>
          <cell r="BK1186">
            <v>0</v>
          </cell>
          <cell r="BL1186">
            <v>1080</v>
          </cell>
          <cell r="BM1186">
            <v>0</v>
          </cell>
          <cell r="BN1186" t="str">
            <v/>
          </cell>
          <cell r="BO1186" t="str">
            <v/>
          </cell>
          <cell r="BP1186" t="str">
            <v/>
          </cell>
          <cell r="BQ1186" t="str">
            <v>-</v>
          </cell>
          <cell r="BR1186" t="str">
            <v>-</v>
          </cell>
          <cell r="BS1186" t="str">
            <v>-</v>
          </cell>
          <cell r="BT1186" t="str">
            <v>นายดิศนัย ยาคำ</v>
          </cell>
          <cell r="BU1186">
            <v>0</v>
          </cell>
          <cell r="BV1186" t="str">
            <v xml:space="preserve">1.นายดิศนัย  ยาคำ 
2.นางสาวนิตยา  ตุ่นกูนา
3.นายสงวน  พรมปินตา 
4.นางปิน  พรมปินตา 
</v>
          </cell>
          <cell r="BW1186" t="str">
            <v xml:space="preserve">จำเลยที่ 1
จำเลยที่ 2
จำเลยที่ 3
ทายาทโดยธรรม </v>
          </cell>
          <cell r="BX1186" t="str">
            <v>2-5017-00017-79-1
3-5017-00109-73-1
3-5017-00107-42-9
5-5017-00016-76-4</v>
          </cell>
          <cell r="BY1186"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6" t="str">
            <v>พบทรัพย์</v>
          </cell>
          <cell r="CB1186">
            <v>4</v>
          </cell>
          <cell r="CC1186" t="str">
            <v>นุสบา</v>
          </cell>
          <cell r="CL1186">
            <v>243884</v>
          </cell>
        </row>
        <row r="1187">
          <cell r="B1187">
            <v>2670</v>
          </cell>
          <cell r="C1187">
            <v>1184</v>
          </cell>
          <cell r="D1187">
            <v>8</v>
          </cell>
          <cell r="E1187">
            <v>7</v>
          </cell>
          <cell r="F1187">
            <v>2567</v>
          </cell>
          <cell r="G1187">
            <v>800042895279</v>
          </cell>
          <cell r="H1187" t="str">
            <v>นาย</v>
          </cell>
          <cell r="I1187" t="str">
            <v xml:space="preserve">สาคร </v>
          </cell>
          <cell r="J1187" t="str">
            <v>เปงติ๊บ</v>
          </cell>
          <cell r="K1187" t="str">
            <v>5-5017-90000-36-6</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ผบE279</v>
          </cell>
          <cell r="U1187">
            <v>2567</v>
          </cell>
          <cell r="V1187" t="str">
            <v>ผบE501</v>
          </cell>
          <cell r="W1187">
            <v>2567</v>
          </cell>
          <cell r="X1187">
            <v>28</v>
          </cell>
          <cell r="Y1187">
            <v>5</v>
          </cell>
          <cell r="Z1187">
            <v>2567</v>
          </cell>
          <cell r="BB1187" t="str">
            <v xml:space="preserve">สืบแล้ว รายงานผลสืบ 19/9/2567 </v>
          </cell>
          <cell r="BC1187">
            <v>1800</v>
          </cell>
          <cell r="BD1187">
            <v>24</v>
          </cell>
          <cell r="BE1187">
            <v>1</v>
          </cell>
          <cell r="BF1187">
            <v>2568</v>
          </cell>
          <cell r="BG1187">
            <v>0</v>
          </cell>
          <cell r="BH1187" t="str">
            <v>-</v>
          </cell>
          <cell r="BI1187" t="str">
            <v>-</v>
          </cell>
          <cell r="BJ1187" t="str">
            <v>-</v>
          </cell>
          <cell r="BK1187">
            <v>0</v>
          </cell>
          <cell r="BL1187">
            <v>1610</v>
          </cell>
          <cell r="BM1187">
            <v>0</v>
          </cell>
          <cell r="BN1187" t="str">
            <v/>
          </cell>
          <cell r="BO1187" t="str">
            <v/>
          </cell>
          <cell r="BP1187" t="str">
            <v/>
          </cell>
          <cell r="BQ1187" t="str">
            <v>-</v>
          </cell>
          <cell r="BR1187" t="str">
            <v>-</v>
          </cell>
          <cell r="BS1187" t="str">
            <v>-</v>
          </cell>
          <cell r="BT1187" t="str">
            <v>นายสาคร  เปงติ๊บ</v>
          </cell>
          <cell r="BU1187">
            <v>0</v>
          </cell>
          <cell r="BV1187"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7" t="str">
            <v>จำเลยที่ 1
คู่สมรสจำเลยที่ 1
จำเลยที่ 2
คู่สมรสจำเลยที่ 2
จำเลยที่ 3
คู่สมรสจำเลยที่ 3</v>
          </cell>
          <cell r="BX1187" t="str">
            <v>5-5017-90000-36-6
3-5017-00014-79-0
3-5017-00015-03-6
3-5017-00017-81-1
3-5017-00010-33-6
1-5016-00105-92-4</v>
          </cell>
          <cell r="BY1187"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7" t="str">
            <v>พบทรัพย์</v>
          </cell>
          <cell r="CB1187">
            <v>6</v>
          </cell>
          <cell r="CC1187" t="str">
            <v>นุสบา</v>
          </cell>
          <cell r="CL1187">
            <v>243884</v>
          </cell>
        </row>
        <row r="1188">
          <cell r="B1188">
            <v>2671</v>
          </cell>
          <cell r="C1188">
            <v>1185</v>
          </cell>
          <cell r="D1188">
            <v>8</v>
          </cell>
          <cell r="E1188">
            <v>7</v>
          </cell>
          <cell r="F1188">
            <v>2567</v>
          </cell>
          <cell r="G1188">
            <v>800051265745</v>
          </cell>
          <cell r="H1188" t="str">
            <v>นาย</v>
          </cell>
          <cell r="I1188" t="str">
            <v>สังเวียร</v>
          </cell>
          <cell r="J1188" t="str">
            <v>ด้วงยศ</v>
          </cell>
          <cell r="K1188" t="str">
            <v>3-5017-00022-38-5</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ผบE280</v>
          </cell>
          <cell r="U1188">
            <v>2567</v>
          </cell>
          <cell r="V1188" t="str">
            <v>ผบE508</v>
          </cell>
          <cell r="W1188">
            <v>2567</v>
          </cell>
          <cell r="X1188">
            <v>28</v>
          </cell>
          <cell r="Y1188">
            <v>5</v>
          </cell>
          <cell r="Z1188">
            <v>2567</v>
          </cell>
          <cell r="BB1188" t="str">
            <v xml:space="preserve">สืบแล้ว รายงานผลสืบ 19/9/2567 </v>
          </cell>
          <cell r="BC1188">
            <v>1200</v>
          </cell>
          <cell r="BD1188">
            <v>24</v>
          </cell>
          <cell r="BE1188">
            <v>1</v>
          </cell>
          <cell r="BF1188">
            <v>2568</v>
          </cell>
          <cell r="BG1188">
            <v>0</v>
          </cell>
          <cell r="BH1188" t="str">
            <v>-</v>
          </cell>
          <cell r="BI1188" t="str">
            <v>-</v>
          </cell>
          <cell r="BJ1188" t="str">
            <v>-</v>
          </cell>
          <cell r="BK1188">
            <v>0</v>
          </cell>
          <cell r="BL1188">
            <v>1150</v>
          </cell>
          <cell r="BM1188">
            <v>0</v>
          </cell>
          <cell r="BN1188" t="str">
            <v/>
          </cell>
          <cell r="BO1188" t="str">
            <v/>
          </cell>
          <cell r="BP1188" t="str">
            <v/>
          </cell>
          <cell r="BQ1188" t="str">
            <v>-</v>
          </cell>
          <cell r="BR1188" t="str">
            <v>-</v>
          </cell>
          <cell r="BS1188" t="str">
            <v>-</v>
          </cell>
          <cell r="BT1188" t="str">
            <v>นายสังเวียร ด้วงยศ</v>
          </cell>
          <cell r="BU1188">
            <v>0</v>
          </cell>
          <cell r="BV1188" t="str">
            <v>1.นายสังเวียร  ด้วงยศ
2.นางสาวสมสวย  ด้วงยศหรือคลองน้อย
3.นายบรรจง  เทพวงศ์
4.นายสุเมธ  พรหมเทศ</v>
          </cell>
          <cell r="BW1188" t="str">
            <v>จำเลยที่ 1
คู่สมรสจำเลยที่ 1
จำเลยที่ 2
จำเลยที่ 3</v>
          </cell>
          <cell r="BX1188" t="str">
            <v xml:space="preserve">3-5017-00022-38-5
3-7501-00618-71-3
3-5017-00018-60-4
3-5804-00099-36-5
</v>
          </cell>
          <cell r="BY1188"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8" t="str">
            <v>พบทรัพย์</v>
          </cell>
          <cell r="CB1188">
            <v>4</v>
          </cell>
          <cell r="CC1188" t="str">
            <v>นุสบา</v>
          </cell>
          <cell r="CL1188">
            <v>243884</v>
          </cell>
        </row>
        <row r="1189">
          <cell r="B1189">
            <v>2672</v>
          </cell>
          <cell r="C1189">
            <v>1186</v>
          </cell>
          <cell r="D1189">
            <v>8</v>
          </cell>
          <cell r="E1189">
            <v>7</v>
          </cell>
          <cell r="F1189">
            <v>2567</v>
          </cell>
          <cell r="G1189">
            <v>800040738570</v>
          </cell>
          <cell r="H1189" t="str">
            <v>นาย</v>
          </cell>
          <cell r="I1189" t="str">
            <v>นรินทร์</v>
          </cell>
          <cell r="J1189" t="str">
            <v xml:space="preserve">ปัญญามี </v>
          </cell>
          <cell r="K1189" t="str">
            <v>1-5016-00055-75-7</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ผบE281</v>
          </cell>
          <cell r="U1189">
            <v>2567</v>
          </cell>
          <cell r="V1189" t="str">
            <v>ผบE500</v>
          </cell>
          <cell r="W1189">
            <v>2567</v>
          </cell>
          <cell r="X1189">
            <v>28</v>
          </cell>
          <cell r="Y1189">
            <v>5</v>
          </cell>
          <cell r="Z1189">
            <v>2567</v>
          </cell>
          <cell r="BB1189" t="str">
            <v xml:space="preserve">สืบแล้ว รายงานผลสืบ 19/9/2567 </v>
          </cell>
          <cell r="BC1189">
            <v>1800</v>
          </cell>
          <cell r="BD1189">
            <v>24</v>
          </cell>
          <cell r="BE1189">
            <v>1</v>
          </cell>
          <cell r="BF1189">
            <v>2568</v>
          </cell>
          <cell r="BG1189">
            <v>0</v>
          </cell>
          <cell r="BH1189" t="str">
            <v>-</v>
          </cell>
          <cell r="BI1189" t="str">
            <v>-</v>
          </cell>
          <cell r="BJ1189" t="str">
            <v>-</v>
          </cell>
          <cell r="BK1189">
            <v>0</v>
          </cell>
          <cell r="BL1189">
            <v>1645</v>
          </cell>
          <cell r="BM1189">
            <v>0</v>
          </cell>
          <cell r="BN1189" t="str">
            <v/>
          </cell>
          <cell r="BO1189" t="str">
            <v/>
          </cell>
          <cell r="BP1189" t="str">
            <v/>
          </cell>
          <cell r="BQ1189" t="str">
            <v>-</v>
          </cell>
          <cell r="BR1189" t="str">
            <v>-</v>
          </cell>
          <cell r="BS1189" t="str">
            <v>-</v>
          </cell>
          <cell r="BT1189" t="str">
            <v xml:space="preserve">นายนรินทร์ ปัญญามี </v>
          </cell>
          <cell r="BU1189">
            <v>0</v>
          </cell>
          <cell r="BV1189"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9" t="str">
            <v>จำเลยที่ 1
คู่สมรสจำเลยที่ 1
จำเลยที่ 2
คู่สมรสจำเลยที่ 2
จำเลยที่ 3
คู่สมรสจำเลยที่ 3</v>
          </cell>
          <cell r="BX1189" t="str">
            <v>1-5016-00055-75-7
1-5803-00043-13-2
3-5017-00219-05-7
3-5017-00217-49-6
3-5017-00165-25-9
3-5017-00218-54-9</v>
          </cell>
          <cell r="BY1189"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9" t="str">
            <v>พบทรัพย์</v>
          </cell>
          <cell r="CB1189">
            <v>6</v>
          </cell>
          <cell r="CC1189" t="str">
            <v>นุสบา</v>
          </cell>
          <cell r="CL1189">
            <v>243884</v>
          </cell>
        </row>
        <row r="1190">
          <cell r="B1190">
            <v>2673</v>
          </cell>
          <cell r="C1190">
            <v>1187</v>
          </cell>
          <cell r="D1190">
            <v>8</v>
          </cell>
          <cell r="E1190">
            <v>7</v>
          </cell>
          <cell r="F1190">
            <v>2567</v>
          </cell>
          <cell r="G1190">
            <v>800043284739</v>
          </cell>
          <cell r="H1190" t="str">
            <v>นาย</v>
          </cell>
          <cell r="I1190" t="str">
            <v>พิเชษฐ</v>
          </cell>
          <cell r="J1190" t="str">
            <v>ตาติ๊บ</v>
          </cell>
          <cell r="K1190" t="str">
            <v>3-5017-00010-78-6</v>
          </cell>
          <cell r="L1190" t="str">
            <v>ดอยเต่า</v>
          </cell>
          <cell r="M1190" t="str">
            <v>เชียงใหม่ 3</v>
          </cell>
          <cell r="N1190">
            <v>8</v>
          </cell>
          <cell r="O1190" t="str">
            <v>สินเชื่อพัฒนาองค์กรชุมชน</v>
          </cell>
          <cell r="P1190" t="str">
            <v>1.บุคคลค้ำประกัน</v>
          </cell>
          <cell r="S1190" t="str">
            <v>จังหวัดฮอด</v>
          </cell>
          <cell r="T1190" t="str">
            <v>ผบE282</v>
          </cell>
          <cell r="U1190">
            <v>2567</v>
          </cell>
          <cell r="V1190" t="str">
            <v>ผบE504</v>
          </cell>
          <cell r="W1190">
            <v>2567</v>
          </cell>
          <cell r="X1190">
            <v>28</v>
          </cell>
          <cell r="Y1190">
            <v>5</v>
          </cell>
          <cell r="Z1190">
            <v>2567</v>
          </cell>
          <cell r="BB1190" t="str">
            <v xml:space="preserve">สืบแล้ว รายงานผลสืบ 19/9/2567 </v>
          </cell>
          <cell r="BC1190">
            <v>1200</v>
          </cell>
          <cell r="BD1190">
            <v>24</v>
          </cell>
          <cell r="BE1190">
            <v>1</v>
          </cell>
          <cell r="BF1190">
            <v>2568</v>
          </cell>
          <cell r="BG1190">
            <v>0</v>
          </cell>
          <cell r="BH1190" t="str">
            <v>-</v>
          </cell>
          <cell r="BI1190" t="str">
            <v>-</v>
          </cell>
          <cell r="BJ1190" t="str">
            <v>-</v>
          </cell>
          <cell r="BK1190">
            <v>0</v>
          </cell>
          <cell r="BL1190">
            <v>1655</v>
          </cell>
          <cell r="BM1190">
            <v>0</v>
          </cell>
          <cell r="BN1190" t="str">
            <v/>
          </cell>
          <cell r="BO1190" t="str">
            <v/>
          </cell>
          <cell r="BP1190" t="str">
            <v/>
          </cell>
          <cell r="BQ1190" t="str">
            <v>-</v>
          </cell>
          <cell r="BR1190" t="str">
            <v>-</v>
          </cell>
          <cell r="BS1190" t="str">
            <v>-</v>
          </cell>
          <cell r="BT1190" t="str">
            <v>นายพิเชษฐ ตาติ๊บ</v>
          </cell>
          <cell r="BU1190">
            <v>0</v>
          </cell>
          <cell r="BV1190" t="str">
            <v>1.นายพิเชษฐ  ตาติ๊บ
2.นางภาวิณี  นันทะชัย 
3.นางสาวเสาวลักษณ์  ตาเสน
4.นายมานัส  สมจักร</v>
          </cell>
          <cell r="BW1190" t="str">
            <v>จำเลยที่ 1
คู่สมรสจำเลยที่ 1
จำเลยที่ 2
จำเลยที่ 3</v>
          </cell>
          <cell r="BX1190" t="str">
            <v>3-5017-00010-78-6
3-5017-00035-50-9
1-5016-00077-10-6
3-5017-00010-75-1</v>
          </cell>
          <cell r="BY1190"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90" t="str">
            <v>พบทรัพย์</v>
          </cell>
          <cell r="CB1190">
            <v>4</v>
          </cell>
          <cell r="CC1190" t="str">
            <v>นุสบา</v>
          </cell>
          <cell r="CL1190">
            <v>243884</v>
          </cell>
        </row>
        <row r="1191">
          <cell r="B1191">
            <v>2674</v>
          </cell>
          <cell r="C1191">
            <v>1188</v>
          </cell>
          <cell r="D1191">
            <v>9</v>
          </cell>
          <cell r="E1191">
            <v>7</v>
          </cell>
          <cell r="F1191">
            <v>2567</v>
          </cell>
          <cell r="G1191">
            <v>800059308315</v>
          </cell>
          <cell r="H1191" t="str">
            <v>นาง</v>
          </cell>
          <cell r="I1191" t="str">
            <v>กัลยา</v>
          </cell>
          <cell r="J1191" t="str">
            <v>สุนะ</v>
          </cell>
          <cell r="K1191" t="str">
            <v>5-5011-00016-21-6</v>
          </cell>
          <cell r="L1191" t="str">
            <v>พร้าว</v>
          </cell>
          <cell r="M1191" t="str">
            <v>เชียงใหม่ 2</v>
          </cell>
          <cell r="N1191">
            <v>8</v>
          </cell>
          <cell r="O1191" t="str">
            <v>สินเชื่อธนาคารประชาชน</v>
          </cell>
          <cell r="P1191" t="str">
            <v>1.บุคคลค้ำประกัน</v>
          </cell>
          <cell r="Q1191">
            <v>44246.52</v>
          </cell>
          <cell r="R1191">
            <v>18751.009999999998</v>
          </cell>
          <cell r="S1191" t="str">
            <v>แขวงเชียงดาว</v>
          </cell>
          <cell r="T1191" t="str">
            <v>ผบE323</v>
          </cell>
          <cell r="U1191">
            <v>2567</v>
          </cell>
          <cell r="V1191" t="str">
            <v>ผบE388</v>
          </cell>
          <cell r="W1191">
            <v>2567</v>
          </cell>
          <cell r="X1191">
            <v>13</v>
          </cell>
          <cell r="Y1191">
            <v>5</v>
          </cell>
          <cell r="Z1191">
            <v>2567</v>
          </cell>
          <cell r="BB1191" t="str">
            <v>รายงานผลสืบทรัพย์ 22/8/2567</v>
          </cell>
          <cell r="BC1191">
            <v>1200</v>
          </cell>
          <cell r="BD1191">
            <v>30</v>
          </cell>
          <cell r="BE1191">
            <v>5</v>
          </cell>
          <cell r="BF1191">
            <v>2568</v>
          </cell>
          <cell r="BG1191">
            <v>0</v>
          </cell>
          <cell r="BH1191" t="str">
            <v>-</v>
          </cell>
          <cell r="BI1191" t="str">
            <v>-</v>
          </cell>
          <cell r="BJ1191" t="str">
            <v>-</v>
          </cell>
          <cell r="BK1191">
            <v>0</v>
          </cell>
          <cell r="BL1191">
            <v>995</v>
          </cell>
          <cell r="BM1191">
            <v>0</v>
          </cell>
          <cell r="BN1191" t="str">
            <v/>
          </cell>
          <cell r="BO1191" t="str">
            <v/>
          </cell>
          <cell r="BP1191" t="str">
            <v/>
          </cell>
          <cell r="BQ1191" t="str">
            <v>-</v>
          </cell>
          <cell r="BR1191" t="str">
            <v>-</v>
          </cell>
          <cell r="BS1191" t="str">
            <v>-</v>
          </cell>
          <cell r="BT1191" t="str">
            <v>นางกัลยา สุนะ</v>
          </cell>
          <cell r="BU1191">
            <v>0</v>
          </cell>
          <cell r="BV1191" t="str">
            <v>1.นางกัลยา  สุนะ
2.นางสาวรักชนก   สุนะ
3.นายสกล   โปธา
4.นางสาวจิราภรณ์   สุอินทร์</v>
          </cell>
          <cell r="BW1191" t="str">
            <v>จำเลยที่ 1
จำเลยที่ 2
คู่สมรสจำเลยที่ 2
จำเลยที่ 3</v>
          </cell>
          <cell r="BX1191" t="str">
            <v>5-5011-00016-21-6
5-5011-00016-22-4
1-5011-00006-92-7
3-5011-00216-73-1</v>
          </cell>
          <cell r="BY11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1" t="str">
            <v>พบทรัพย์</v>
          </cell>
          <cell r="CC1191" t="str">
            <v>วชิราภรณ์</v>
          </cell>
          <cell r="CL1191">
            <v>243852</v>
          </cell>
        </row>
        <row r="1192">
          <cell r="B1192">
            <v>2675</v>
          </cell>
          <cell r="C1192">
            <v>1189</v>
          </cell>
          <cell r="D1192">
            <v>9</v>
          </cell>
          <cell r="E1192">
            <v>7</v>
          </cell>
          <cell r="F1192">
            <v>2567</v>
          </cell>
          <cell r="G1192">
            <v>800082006167</v>
          </cell>
          <cell r="H1192" t="str">
            <v>นาย</v>
          </cell>
          <cell r="I1192" t="str">
            <v>อติพัทธ์</v>
          </cell>
          <cell r="J1192" t="str">
            <v>สวนอินทร์</v>
          </cell>
          <cell r="L1192" t="str">
            <v>ไชยปราการ</v>
          </cell>
          <cell r="M1192" t="str">
            <v>เชียงใหม่ 2</v>
          </cell>
          <cell r="N1192">
            <v>8</v>
          </cell>
          <cell r="O1192" t="str">
            <v>สินเชื่อธนาคารประชาชน</v>
          </cell>
          <cell r="P1192" t="str">
            <v>1.บุคคลค้ำประกัน</v>
          </cell>
          <cell r="Q1192">
            <v>150594.23999999999</v>
          </cell>
          <cell r="R1192">
            <v>66692.77</v>
          </cell>
          <cell r="S1192" t="str">
            <v>จังหวัดฝาง</v>
          </cell>
          <cell r="T1192" t="str">
            <v>ผบE369</v>
          </cell>
          <cell r="U1192">
            <v>2567</v>
          </cell>
          <cell r="V1192" t="str">
            <v>ผบE489</v>
          </cell>
          <cell r="W1192">
            <v>2567</v>
          </cell>
          <cell r="X1192">
            <v>20</v>
          </cell>
          <cell r="Y1192">
            <v>5</v>
          </cell>
          <cell r="Z1192">
            <v>2567</v>
          </cell>
          <cell r="BB1192" t="str">
            <v>รายงานผลสืบทรัพย์ 22/8/2567</v>
          </cell>
          <cell r="BC1192">
            <v>1500</v>
          </cell>
          <cell r="BD1192">
            <v>30</v>
          </cell>
          <cell r="BE1192">
            <v>5</v>
          </cell>
          <cell r="BF1192">
            <v>2568</v>
          </cell>
          <cell r="BG1192">
            <v>0</v>
          </cell>
          <cell r="BH1192" t="str">
            <v>-</v>
          </cell>
          <cell r="BI1192" t="str">
            <v>-</v>
          </cell>
          <cell r="BJ1192" t="str">
            <v>-</v>
          </cell>
          <cell r="BK1192">
            <v>0</v>
          </cell>
          <cell r="BL1192">
            <v>1195</v>
          </cell>
          <cell r="BM1192">
            <v>0</v>
          </cell>
          <cell r="BN1192" t="str">
            <v/>
          </cell>
          <cell r="BO1192" t="str">
            <v/>
          </cell>
          <cell r="BP1192" t="str">
            <v/>
          </cell>
          <cell r="BQ1192" t="str">
            <v>-</v>
          </cell>
          <cell r="BR1192" t="str">
            <v>-</v>
          </cell>
          <cell r="BS1192" t="str">
            <v>-</v>
          </cell>
          <cell r="BT1192" t="str">
            <v>นายอติพัทธ์ สวนอินทร์</v>
          </cell>
          <cell r="BU1192">
            <v>0</v>
          </cell>
          <cell r="BV1192" t="str">
            <v>1.นายอติพัทธ์  สวนอินทร์
2.นางสาวรัชญานันท์  มะณีรัตน์
3.นายณัฐวุฒิ   บุญก้ำ
4.นางสาวตรีนุช   อาทะ
5.นายภาณุพงศ์   วงษา</v>
          </cell>
          <cell r="BW1192" t="str">
            <v xml:space="preserve">จำเลยที่ 1
คู่สมรสจำเลยที่ 1
จำเลยที่ 2
จำเลยที่ 3
คู่สมรสจำเลยที่ 3 </v>
          </cell>
          <cell r="BX1192" t="str">
            <v>1-5009-00106-68-2
1-5009-01236-58-0
1-5099-01180-51-5
1-1015-00511-90-8
3-5019-00245-90-6</v>
          </cell>
          <cell r="BY119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2" t="str">
            <v>พบทรัพย์</v>
          </cell>
          <cell r="CC1192" t="str">
            <v>วชิราภรณ์</v>
          </cell>
          <cell r="CL1192">
            <v>243852</v>
          </cell>
        </row>
        <row r="1193">
          <cell r="B1193">
            <v>2676</v>
          </cell>
          <cell r="C1193">
            <v>1827</v>
          </cell>
          <cell r="D1193">
            <v>9</v>
          </cell>
          <cell r="E1193">
            <v>7</v>
          </cell>
          <cell r="F1193">
            <v>2567</v>
          </cell>
          <cell r="G1193" t="str">
            <v>800087239219,
800087510947</v>
          </cell>
          <cell r="H1193" t="str">
            <v>นางสาว</v>
          </cell>
          <cell r="I1193" t="str">
            <v>จันจิรา</v>
          </cell>
          <cell r="J1193" t="str">
            <v>กาวิชัย</v>
          </cell>
          <cell r="L1193" t="str">
            <v>ไชยปราการ</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34794.15</v>
          </cell>
          <cell r="R1193">
            <v>20700.78</v>
          </cell>
          <cell r="S1193" t="str">
            <v>จังหวัดฝาง</v>
          </cell>
          <cell r="T1193" t="str">
            <v>ผบE370</v>
          </cell>
          <cell r="U1193">
            <v>2567</v>
          </cell>
          <cell r="V1193" t="str">
            <v>ผบE490</v>
          </cell>
          <cell r="W1193">
            <v>2567</v>
          </cell>
          <cell r="X1193">
            <v>20</v>
          </cell>
          <cell r="Y1193">
            <v>5</v>
          </cell>
          <cell r="Z1193">
            <v>2567</v>
          </cell>
          <cell r="BB1193" t="str">
            <v>รายงานผลสืบทรัพย์ 13/8/2567</v>
          </cell>
          <cell r="BC1193">
            <v>1200</v>
          </cell>
          <cell r="BD1193">
            <v>30</v>
          </cell>
          <cell r="BE1193">
            <v>5</v>
          </cell>
          <cell r="BF1193">
            <v>2568</v>
          </cell>
          <cell r="BG1193">
            <v>0</v>
          </cell>
          <cell r="BH1193" t="str">
            <v>-</v>
          </cell>
          <cell r="BI1193" t="str">
            <v>-</v>
          </cell>
          <cell r="BJ1193" t="str">
            <v>-</v>
          </cell>
          <cell r="BK1193">
            <v>0</v>
          </cell>
          <cell r="BL1193">
            <v>1120</v>
          </cell>
          <cell r="BM1193">
            <v>0</v>
          </cell>
          <cell r="BN1193" t="str">
            <v/>
          </cell>
          <cell r="BO1193" t="str">
            <v/>
          </cell>
          <cell r="BP1193" t="str">
            <v/>
          </cell>
          <cell r="BQ1193" t="str">
            <v>-</v>
          </cell>
          <cell r="BR1193" t="str">
            <v>-</v>
          </cell>
          <cell r="BS1193" t="str">
            <v>-</v>
          </cell>
          <cell r="BT1193" t="str">
            <v>นางสาวจันจิรา กาวิชัย</v>
          </cell>
          <cell r="BU1193">
            <v>0</v>
          </cell>
          <cell r="BV1193" t="str">
            <v>1.นางสาวจันจิรา  กาวิชัย
2.นางสาวปริฉัตร  ชัยประสิทธิ์
3.นางสาวพิชฎาภา  เครือวัลย์
4.นายฤทธิ์พิชัย  ปานสวรรค์</v>
          </cell>
          <cell r="BW1193" t="str">
            <v>จำเลยที่ 1
จำเลยที่ 2
จำเลยที่ 3 
คู่สมรสจำเลยที่ 3</v>
          </cell>
          <cell r="BX1193" t="str">
            <v>3-5009-00060-45-0
1-5009-01242-00-8
1-5021-00013-89-4
1-5021-01027-37-6</v>
          </cell>
          <cell r="BY1193"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3" t="str">
            <v>ไม่พบทรัพย์</v>
          </cell>
          <cell r="CC1193" t="str">
            <v>วชิราภรณ์</v>
          </cell>
          <cell r="CL1193">
            <v>243852</v>
          </cell>
        </row>
        <row r="1194">
          <cell r="B1194">
            <v>2677</v>
          </cell>
          <cell r="C1194">
            <v>1828</v>
          </cell>
          <cell r="D1194">
            <v>9</v>
          </cell>
          <cell r="E1194">
            <v>7</v>
          </cell>
          <cell r="F1194">
            <v>2567</v>
          </cell>
          <cell r="G1194" t="str">
            <v>800090540165,
800090598999</v>
          </cell>
          <cell r="H1194" t="str">
            <v>นาง</v>
          </cell>
          <cell r="I1194" t="str">
            <v>สม</v>
          </cell>
          <cell r="J1194" t="str">
            <v>กันทะวัง</v>
          </cell>
          <cell r="L1194" t="str">
            <v>ฝาง</v>
          </cell>
          <cell r="M1194" t="str">
            <v>เชียงใหม่ 2</v>
          </cell>
          <cell r="N1194">
            <v>8</v>
          </cell>
          <cell r="O1194" t="str">
            <v>สินเชื่อธนาคารประชาชน, สินเชื่อแก้ไขปัญหาหนี้นอกระบบ PSA ระยะที่ 2</v>
          </cell>
          <cell r="P1194" t="str">
            <v>1.บุคคลค้ำประกัน</v>
          </cell>
          <cell r="Q1194">
            <v>45766.79</v>
          </cell>
          <cell r="R1194">
            <v>24297.3</v>
          </cell>
          <cell r="S1194" t="str">
            <v>จังหวัดฝาง</v>
          </cell>
          <cell r="T1194" t="str">
            <v>ผบE371</v>
          </cell>
          <cell r="U1194">
            <v>2567</v>
          </cell>
          <cell r="V1194" t="str">
            <v>ผบE491</v>
          </cell>
          <cell r="W1194">
            <v>2567</v>
          </cell>
          <cell r="X1194">
            <v>20</v>
          </cell>
          <cell r="Y1194">
            <v>5</v>
          </cell>
          <cell r="Z1194">
            <v>2567</v>
          </cell>
          <cell r="BB1194" t="str">
            <v>รายงานผลสืบทรัพย์ 22/8/2567</v>
          </cell>
          <cell r="BC1194">
            <v>1500</v>
          </cell>
          <cell r="BD1194">
            <v>30</v>
          </cell>
          <cell r="BE1194">
            <v>5</v>
          </cell>
          <cell r="BF1194">
            <v>2568</v>
          </cell>
          <cell r="BG1194">
            <v>0</v>
          </cell>
          <cell r="BH1194" t="str">
            <v>-</v>
          </cell>
          <cell r="BI1194" t="str">
            <v>-</v>
          </cell>
          <cell r="BJ1194" t="str">
            <v>-</v>
          </cell>
          <cell r="BK1194">
            <v>0</v>
          </cell>
          <cell r="BL1194">
            <v>1455</v>
          </cell>
          <cell r="BM1194">
            <v>0</v>
          </cell>
          <cell r="BN1194" t="str">
            <v/>
          </cell>
          <cell r="BO1194" t="str">
            <v/>
          </cell>
          <cell r="BP1194" t="str">
            <v/>
          </cell>
          <cell r="BQ1194" t="str">
            <v>-</v>
          </cell>
          <cell r="BR1194" t="str">
            <v>-</v>
          </cell>
          <cell r="BS1194" t="str">
            <v>-</v>
          </cell>
          <cell r="BT1194" t="str">
            <v>นางสม กันทะวัง</v>
          </cell>
          <cell r="BU1194">
            <v>0</v>
          </cell>
          <cell r="BV1194" t="str">
            <v>1.นางสม  กันทะวัง
2.นายเรียบ   กันทะวัง
3.นางสาวอนุสรา   อธิศ
4.นายสุทธิพงษ์   บุญรอด
5.นางสายหยุด   หมอเอ็ด</v>
          </cell>
          <cell r="BW1194" t="str">
            <v>จำเลยที่ 1
คู่สมรสจำเลยที่ 1
จำเลยที่ 2
คู่สมรสจำเลยที่ 2
จำเลยที่ 3</v>
          </cell>
          <cell r="BX1194" t="str">
            <v xml:space="preserve">3-5099-00613-51-3
3-5009-00613-50-5
2-5009-00027-09-8
1-5009-00100-11-1
3-5009-00978-25-2
</v>
          </cell>
          <cell r="BY1194"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4" t="str">
            <v>พบทรัพย์</v>
          </cell>
          <cell r="CC1194" t="str">
            <v>วชิราภรณ์</v>
          </cell>
          <cell r="CL1194">
            <v>243852</v>
          </cell>
        </row>
        <row r="1195">
          <cell r="B1195">
            <v>2678</v>
          </cell>
          <cell r="C1195">
            <v>1192</v>
          </cell>
          <cell r="D1195">
            <v>9</v>
          </cell>
          <cell r="E1195">
            <v>7</v>
          </cell>
          <cell r="F1195">
            <v>2567</v>
          </cell>
          <cell r="G1195">
            <v>800027168759</v>
          </cell>
          <cell r="H1195" t="str">
            <v>นาง</v>
          </cell>
          <cell r="I1195" t="str">
            <v>จารุณีย์</v>
          </cell>
          <cell r="J1195" t="str">
            <v>บัวชุ่ม</v>
          </cell>
          <cell r="L1195" t="str">
            <v>ฝาง</v>
          </cell>
          <cell r="M1195" t="str">
            <v>เชียงใหม่ 2</v>
          </cell>
          <cell r="N1195">
            <v>8</v>
          </cell>
          <cell r="O1195" t="str">
            <v>สินเชื่อพัฒนาองค์กรชุมชน (รายบุคคล)</v>
          </cell>
          <cell r="P1195" t="str">
            <v>1.บุคคลค้ำประกัน</v>
          </cell>
          <cell r="Q1195">
            <v>117310.22</v>
          </cell>
          <cell r="R1195">
            <v>32617.119999999999</v>
          </cell>
          <cell r="S1195" t="str">
            <v>จังหวัดฝาง</v>
          </cell>
          <cell r="T1195" t="str">
            <v>ผบE372</v>
          </cell>
          <cell r="U1195">
            <v>2567</v>
          </cell>
          <cell r="V1195" t="str">
            <v>ผบE492</v>
          </cell>
          <cell r="W1195">
            <v>2567</v>
          </cell>
          <cell r="X1195">
            <v>20</v>
          </cell>
          <cell r="Y1195">
            <v>5</v>
          </cell>
          <cell r="Z1195">
            <v>2567</v>
          </cell>
          <cell r="BB1195" t="str">
            <v>รายงานผลสืบทรัพย์ 22/8/2567</v>
          </cell>
          <cell r="BC1195">
            <v>2100</v>
          </cell>
          <cell r="BD1195">
            <v>30</v>
          </cell>
          <cell r="BE1195">
            <v>5</v>
          </cell>
          <cell r="BF1195">
            <v>2568</v>
          </cell>
          <cell r="BG1195">
            <v>0</v>
          </cell>
          <cell r="BH1195" t="str">
            <v>-</v>
          </cell>
          <cell r="BI1195" t="str">
            <v>-</v>
          </cell>
          <cell r="BJ1195" t="str">
            <v>-</v>
          </cell>
          <cell r="BK1195">
            <v>0</v>
          </cell>
          <cell r="BL1195">
            <v>1815</v>
          </cell>
          <cell r="BM1195">
            <v>0</v>
          </cell>
          <cell r="BN1195" t="str">
            <v/>
          </cell>
          <cell r="BO1195" t="str">
            <v/>
          </cell>
          <cell r="BP1195" t="str">
            <v/>
          </cell>
          <cell r="BQ1195" t="str">
            <v>-</v>
          </cell>
          <cell r="BR1195" t="str">
            <v>-</v>
          </cell>
          <cell r="BS1195" t="str">
            <v>-</v>
          </cell>
          <cell r="BT1195" t="str">
            <v>นางจารุณีย์ บัวชุ่ม</v>
          </cell>
          <cell r="BU1195">
            <v>0</v>
          </cell>
          <cell r="BV1195"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5" t="str">
            <v>จำเลยที่ 1
จำเลยที่ 2
จำเลยที่ 3
คู่สมรสจำเลยที่ 3
จำเลยที่ 4
คู่สมรสจำเลยที่ 4
ทายาทจำเลยที่ 4</v>
          </cell>
          <cell r="BX1195" t="str">
            <v xml:space="preserve">3-5106-00543-49-8
3-5009-00293-40-3
3-5009-00285-06-1
3-5009-00796-39-1
3-5009-00167-36-0
3-5009-00085-69-0
1-5009-00225-83-5
</v>
          </cell>
          <cell r="BY1195"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5" t="str">
            <v>พบทรัพย์</v>
          </cell>
          <cell r="CC1195" t="str">
            <v>วชิราภรณ์</v>
          </cell>
          <cell r="CL1195">
            <v>243852</v>
          </cell>
        </row>
        <row r="1196">
          <cell r="B1196">
            <v>2679</v>
          </cell>
          <cell r="C1196">
            <v>1193</v>
          </cell>
          <cell r="D1196">
            <v>17</v>
          </cell>
          <cell r="E1196">
            <v>7</v>
          </cell>
          <cell r="F1196">
            <v>2567</v>
          </cell>
          <cell r="G1196">
            <v>800036535568</v>
          </cell>
          <cell r="H1196" t="str">
            <v>นาง</v>
          </cell>
          <cell r="I1196" t="str">
            <v xml:space="preserve">พัฒนรัตน์  </v>
          </cell>
          <cell r="J1196" t="str">
            <v>แสนดังใจ</v>
          </cell>
          <cell r="K1196" t="str">
            <v>3 5004 00249 96 1</v>
          </cell>
          <cell r="L1196" t="str">
            <v>เซ็นทรัล แอร์พอร์ต พลาซ่า เชียงใหม่</v>
          </cell>
          <cell r="M1196" t="str">
            <v>เชียงใหม่ 1</v>
          </cell>
          <cell r="N1196">
            <v>8</v>
          </cell>
          <cell r="O1196" t="str">
            <v>สินเชื่อธนาคารประชาชน</v>
          </cell>
          <cell r="Q1196">
            <v>86740.03</v>
          </cell>
          <cell r="R1196">
            <v>27744.52</v>
          </cell>
          <cell r="S1196" t="str">
            <v>แขวงเชียงใหม่</v>
          </cell>
          <cell r="T1196" t="str">
            <v>ผบ.885</v>
          </cell>
          <cell r="U1196">
            <v>2565</v>
          </cell>
          <cell r="V1196" t="str">
            <v>ผบ.1396</v>
          </cell>
          <cell r="W1196">
            <v>2565</v>
          </cell>
          <cell r="X1196">
            <v>29</v>
          </cell>
          <cell r="Y1196">
            <v>8</v>
          </cell>
          <cell r="Z1196">
            <v>2565</v>
          </cell>
          <cell r="BB1196" t="str">
            <v>รายงานผลสืบทรัพย์ 22/8/2567</v>
          </cell>
          <cell r="BC1196">
            <v>1200</v>
          </cell>
          <cell r="BD1196">
            <v>23</v>
          </cell>
          <cell r="BE1196">
            <v>5</v>
          </cell>
          <cell r="BF1196">
            <v>2568</v>
          </cell>
          <cell r="BG1196">
            <v>0</v>
          </cell>
          <cell r="BH1196" t="str">
            <v>-</v>
          </cell>
          <cell r="BI1196" t="str">
            <v>-</v>
          </cell>
          <cell r="BJ1196" t="str">
            <v>-</v>
          </cell>
          <cell r="BK1196">
            <v>0</v>
          </cell>
          <cell r="BL1196">
            <v>2085</v>
          </cell>
          <cell r="BM1196">
            <v>0</v>
          </cell>
          <cell r="BN1196" t="str">
            <v/>
          </cell>
          <cell r="BO1196" t="str">
            <v/>
          </cell>
          <cell r="BP1196" t="str">
            <v/>
          </cell>
          <cell r="BQ1196" t="str">
            <v>-</v>
          </cell>
          <cell r="BR1196" t="str">
            <v>-</v>
          </cell>
          <cell r="BS1196" t="str">
            <v>-</v>
          </cell>
          <cell r="BT1196" t="str">
            <v>นางพัฒนรัตน์   แสนดังใจ</v>
          </cell>
          <cell r="BU1196">
            <v>0</v>
          </cell>
          <cell r="BV1196" t="str">
            <v>1.นางพัฒนรัตน์   แสนดังใจ
2.นายชวนชัย  แสนดังใจ
3.นางสาวเนตรดาว  ชมภูเทศ
4.นางสาวเขมณัฏฐ์   ชมภูเทศ</v>
          </cell>
          <cell r="BW1196" t="str">
            <v xml:space="preserve">จำเลยที่ 1
คู่สมรสจำเลยที่ 1
จำเลยที่ 2
จำเลยที่ 3
</v>
          </cell>
          <cell r="BX1196" t="str">
            <v>3-5004-00249-96-1
3-5002-00912-36-4
3-5002-00912-19-4
3-5002-00912-20-8</v>
          </cell>
          <cell r="BY1196"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6" t="str">
            <v>พบทรัพย์</v>
          </cell>
          <cell r="CC1196" t="str">
            <v>วชิราภรณ์</v>
          </cell>
          <cell r="CL1196">
            <v>243852</v>
          </cell>
        </row>
        <row r="1197">
          <cell r="B1197">
            <v>2680</v>
          </cell>
          <cell r="C1197">
            <v>1194</v>
          </cell>
          <cell r="D1197">
            <v>10</v>
          </cell>
          <cell r="E1197">
            <v>7</v>
          </cell>
          <cell r="F1197">
            <v>2567</v>
          </cell>
          <cell r="G1197">
            <v>800075173560</v>
          </cell>
          <cell r="H1197" t="str">
            <v>นางสาว</v>
          </cell>
          <cell r="I1197" t="str">
            <v>สุทักษิณา</v>
          </cell>
          <cell r="J1197" t="str">
            <v>นันทะเสนา</v>
          </cell>
          <cell r="L1197" t="str">
            <v>เซ็นทรัล แอร์พอร์ต พลาซ่า เชียงใหม่</v>
          </cell>
          <cell r="M1197" t="str">
            <v>เชียงใหม่ 1</v>
          </cell>
          <cell r="N1197">
            <v>8</v>
          </cell>
          <cell r="O1197" t="str">
            <v>สินเชื่อธนาคารประชาชน</v>
          </cell>
          <cell r="P1197" t="str">
            <v>1.บุคคลค้ำประกัน</v>
          </cell>
          <cell r="S1197" t="str">
            <v>แขวงเชียงใหม่</v>
          </cell>
          <cell r="T1197" t="str">
            <v>ผบE7796</v>
          </cell>
          <cell r="U1197">
            <v>2565</v>
          </cell>
          <cell r="V1197" t="str">
            <v>ผบE1681</v>
          </cell>
          <cell r="W1197">
            <v>2566</v>
          </cell>
          <cell r="AA1197">
            <v>7</v>
          </cell>
          <cell r="AB1197">
            <v>3</v>
          </cell>
          <cell r="AC1197">
            <v>2566</v>
          </cell>
          <cell r="BB1197" t="str">
            <v>รายงานผลสืบทรัพย์ 11/9/2567</v>
          </cell>
          <cell r="BC1197">
            <v>1500</v>
          </cell>
          <cell r="BD1197">
            <v>30</v>
          </cell>
          <cell r="BE1197">
            <v>4</v>
          </cell>
          <cell r="BF1197">
            <v>2568</v>
          </cell>
          <cell r="BG1197">
            <v>0</v>
          </cell>
          <cell r="BH1197" t="str">
            <v>-</v>
          </cell>
          <cell r="BI1197" t="str">
            <v>-</v>
          </cell>
          <cell r="BJ1197" t="str">
            <v>-</v>
          </cell>
          <cell r="BK1197">
            <v>0</v>
          </cell>
          <cell r="BL1197">
            <v>2240</v>
          </cell>
          <cell r="BM1197">
            <v>0</v>
          </cell>
          <cell r="BN1197" t="str">
            <v/>
          </cell>
          <cell r="BO1197" t="str">
            <v/>
          </cell>
          <cell r="BP1197" t="str">
            <v/>
          </cell>
          <cell r="BQ1197" t="str">
            <v>-</v>
          </cell>
          <cell r="BR1197" t="str">
            <v>-</v>
          </cell>
          <cell r="BS1197" t="str">
            <v>-</v>
          </cell>
          <cell r="BT1197" t="str">
            <v>นางสาวสุทักษิณา นันทะเสนา</v>
          </cell>
          <cell r="BU1197">
            <v>883165010595</v>
          </cell>
          <cell r="BV1197"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7" t="str">
            <v>จำเลยที่ 1
จำเลยที่ 2
คู่สมรสจำเลยที่ 2
จำเลยที่ 3
คู่สมรสจำเลยที่ 3</v>
          </cell>
          <cell r="BX1197" t="str">
            <v>3-6706-00352-37-3
5-5106-00032-11-2
3-5101-00888-73-9
1-5101-00129-55-6
1-6599-00488-40-0</v>
          </cell>
          <cell r="BY1197"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7" t="str">
            <v>พบทรัพย์</v>
          </cell>
          <cell r="CC1197" t="str">
            <v>วชิราภรณ์</v>
          </cell>
          <cell r="CL1197">
            <v>243902</v>
          </cell>
        </row>
        <row r="1198">
          <cell r="B1198">
            <v>2683</v>
          </cell>
          <cell r="C1198">
            <v>1195</v>
          </cell>
          <cell r="G1198">
            <v>800052585208</v>
          </cell>
          <cell r="H1198" t="str">
            <v>นางสาว</v>
          </cell>
          <cell r="I1198" t="str">
            <v xml:space="preserve">อณัฐพร </v>
          </cell>
          <cell r="J1198" t="str">
            <v>พึ่งแย้ม</v>
          </cell>
          <cell r="K1198" t="str">
            <v>3-6697-00025-84-4</v>
          </cell>
          <cell r="L1198" t="str">
            <v>บวกครกหลวง</v>
          </cell>
          <cell r="M1198" t="str">
            <v>เชียงใหม่ 3</v>
          </cell>
          <cell r="N1198">
            <v>8</v>
          </cell>
          <cell r="O1198" t="str">
            <v>สินเชื่อเคหะ</v>
          </cell>
          <cell r="P1198" t="str">
            <v>1.บุคคลค้ำประกัน</v>
          </cell>
          <cell r="Q1198">
            <v>494718.52</v>
          </cell>
          <cell r="R1198">
            <v>198355.59</v>
          </cell>
          <cell r="S1198" t="str">
            <v>จังหวัดเชียงใหม่</v>
          </cell>
          <cell r="T1198" t="str">
            <v>ผบ1498</v>
          </cell>
          <cell r="U1198">
            <v>2562</v>
          </cell>
          <cell r="V1198" t="str">
            <v>ผบ1961</v>
          </cell>
          <cell r="W1198">
            <v>2562</v>
          </cell>
          <cell r="X1198">
            <v>16</v>
          </cell>
          <cell r="Y1198">
            <v>9</v>
          </cell>
          <cell r="Z1198">
            <v>2562</v>
          </cell>
          <cell r="BB1198" t="str">
            <v>รายงานสืบทรัพย์ 11/11/2567</v>
          </cell>
          <cell r="BC1198">
            <v>600</v>
          </cell>
          <cell r="BD1198">
            <v>11</v>
          </cell>
          <cell r="BE1198">
            <v>4</v>
          </cell>
          <cell r="BF1198">
            <v>2568</v>
          </cell>
          <cell r="BG1198">
            <v>0</v>
          </cell>
          <cell r="BH1198" t="str">
            <v>-</v>
          </cell>
          <cell r="BI1198" t="str">
            <v>-</v>
          </cell>
          <cell r="BJ1198" t="str">
            <v>-</v>
          </cell>
          <cell r="BK1198">
            <v>0</v>
          </cell>
          <cell r="BL1198">
            <v>1155</v>
          </cell>
          <cell r="BM1198">
            <v>0</v>
          </cell>
          <cell r="BN1198" t="str">
            <v/>
          </cell>
          <cell r="BO1198" t="str">
            <v/>
          </cell>
          <cell r="BP1198" t="str">
            <v/>
          </cell>
          <cell r="BQ1198" t="str">
            <v>-</v>
          </cell>
          <cell r="BR1198" t="str">
            <v>-</v>
          </cell>
          <cell r="BS1198" t="str">
            <v>-</v>
          </cell>
          <cell r="BT1198" t="str">
            <v>นางสาวอณัฐพร  พึ่งแย้ม</v>
          </cell>
          <cell r="BU1198">
            <v>0</v>
          </cell>
          <cell r="BV1198" t="str">
            <v>1.นางสาวอณัฐพร พึ่งแย้ม
2.นายอาณัติ สุรินทร์</v>
          </cell>
          <cell r="BW1198" t="str">
            <v>จำเลยที่ 1
คู่สมรสจำเลยที่ 1</v>
          </cell>
          <cell r="BX1198" t="str">
            <v>3-6697-00025-84-4
3-5099-00360-98-2</v>
          </cell>
          <cell r="BY1198"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8" t="str">
            <v>พบ</v>
          </cell>
          <cell r="CC1198" t="str">
            <v>ปฏิยุทธ์</v>
          </cell>
          <cell r="CL1198">
            <v>243941</v>
          </cell>
        </row>
        <row r="1199">
          <cell r="B1199">
            <v>2684</v>
          </cell>
          <cell r="C1199">
            <v>1196</v>
          </cell>
          <cell r="G1199" t="str">
            <v>800093362674,
800112671188,
800137301258</v>
          </cell>
          <cell r="H1199" t="str">
            <v>นาย</v>
          </cell>
          <cell r="I1199" t="str">
            <v>ศราวุธ</v>
          </cell>
          <cell r="J1199" t="str">
            <v>วงค์หาญ</v>
          </cell>
          <cell r="K1199" t="str">
            <v>1-5009-01233-74-2</v>
          </cell>
          <cell r="L1199" t="str">
            <v>บิ๊กซี หางดง, แม่แจ่ม</v>
          </cell>
          <cell r="M1199" t="str">
            <v>เชียงใหม่ 3</v>
          </cell>
          <cell r="N1199">
            <v>8</v>
          </cell>
          <cell r="O1199" t="str">
            <v>สินเชื่อธนาคารประชาชน</v>
          </cell>
          <cell r="P1199" t="str">
            <v>1.บุคคลค้ำประกัน</v>
          </cell>
          <cell r="S1199" t="str">
            <v>จังหวัดฝาง</v>
          </cell>
          <cell r="T1199" t="str">
            <v>ผบE36</v>
          </cell>
          <cell r="U1199">
            <v>2566</v>
          </cell>
          <cell r="V1199" t="str">
            <v>ผบE382</v>
          </cell>
          <cell r="W1199">
            <v>2566</v>
          </cell>
          <cell r="X1199">
            <v>20</v>
          </cell>
          <cell r="Y1199">
            <v>4</v>
          </cell>
          <cell r="Z1199">
            <v>2566</v>
          </cell>
          <cell r="BB1199" t="str">
            <v>สืบทรัพย์ (คำสั่ง 22/8/2566) // รายงานวันที่ 25/9/67</v>
          </cell>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นายศราวุธ วงค์หาญ</v>
          </cell>
          <cell r="BU1199">
            <v>0</v>
          </cell>
          <cell r="BV1199" t="str">
            <v>1.นายศราวุธ วงค์หาญ
2.นางสาวผ่องนภา สุขจริง
3.นางสาววสิตา คันใจ
4.นางสาววันวิสา แปงจันทร์หอม</v>
          </cell>
          <cell r="BW1199" t="str">
            <v>จำเลยที่ 1
คู่สมรสจำเลยที่ 1
จำเลยที่ 2
จำเลยที่ 3</v>
          </cell>
          <cell r="BX1199" t="str">
            <v>1-5009-01233-74-2
1-5207-00051-46-9
1-5403-00096-39-2
1-5099-00877-12-1</v>
          </cell>
          <cell r="BY1199"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9" t="str">
            <v>พบ</v>
          </cell>
          <cell r="CC1199" t="str">
            <v>ปฏิยุทธ์</v>
          </cell>
        </row>
        <row r="1200">
          <cell r="B1200">
            <v>2685</v>
          </cell>
          <cell r="C1200">
            <v>1197</v>
          </cell>
          <cell r="G1200">
            <v>800144892075</v>
          </cell>
          <cell r="H1200" t="str">
            <v>นางสาว</v>
          </cell>
          <cell r="I1200" t="str">
            <v>อินทุอร</v>
          </cell>
          <cell r="J1200" t="str">
            <v>วังตั๋นหรือปันทะ</v>
          </cell>
          <cell r="K1200" t="str">
            <v>3-5012-00283-08-2</v>
          </cell>
          <cell r="L1200" t="str">
            <v>บิ๊กซี หางดง</v>
          </cell>
          <cell r="M1200" t="str">
            <v>เชียงใหม่ 3</v>
          </cell>
          <cell r="N1200">
            <v>8</v>
          </cell>
          <cell r="O1200" t="str">
            <v>สินเชื่อธนาคารประชาชน</v>
          </cell>
          <cell r="P1200" t="str">
            <v>1.บุคคลค้ำประกัน</v>
          </cell>
          <cell r="S1200" t="str">
            <v>แขวงเชียงใหม่</v>
          </cell>
          <cell r="T1200" t="str">
            <v>ผบE1897</v>
          </cell>
          <cell r="U1200">
            <v>2566</v>
          </cell>
          <cell r="V1200" t="str">
            <v>ผบE3412</v>
          </cell>
          <cell r="W1200">
            <v>2566</v>
          </cell>
          <cell r="X1200">
            <v>19</v>
          </cell>
          <cell r="Y1200">
            <v>5</v>
          </cell>
          <cell r="Z1200">
            <v>2566</v>
          </cell>
          <cell r="BB1200" t="str">
            <v>รายงานผลวันที่ 24/09/2567</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นางสาวอินทุอร วังตั๋นหรือปันทะ</v>
          </cell>
          <cell r="BU1200">
            <v>0</v>
          </cell>
          <cell r="BV1200" t="str">
            <v xml:space="preserve">1.นางสาวอินทุอร วังตั๋น
2.นางสาวอรพิน บุญสม </v>
          </cell>
          <cell r="BW1200" t="str">
            <v>จำเลยที่ 1
จำเลยที่ 2</v>
          </cell>
          <cell r="BX1200" t="str">
            <v>3-5012-00283-08-2
3-5012-00519-69-8</v>
          </cell>
          <cell r="BY120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200" t="str">
            <v>ไม่พบ</v>
          </cell>
          <cell r="CC1200" t="str">
            <v>ปฏิยุทธ์</v>
          </cell>
        </row>
        <row r="1201">
          <cell r="B1201">
            <v>2686</v>
          </cell>
          <cell r="C1201">
            <v>1198</v>
          </cell>
          <cell r="G1201">
            <v>800144892067</v>
          </cell>
          <cell r="H1201" t="str">
            <v>นางสาว</v>
          </cell>
          <cell r="I1201" t="str">
            <v>อรพิน</v>
          </cell>
          <cell r="J1201" t="str">
            <v>บุญสม</v>
          </cell>
          <cell r="K1201" t="str">
            <v>3-5012-00519-69-8</v>
          </cell>
          <cell r="L1201" t="str">
            <v>บิ๊กซี หางดง</v>
          </cell>
          <cell r="M1201" t="str">
            <v>เชียงใหม่ 3</v>
          </cell>
          <cell r="N1201">
            <v>8</v>
          </cell>
          <cell r="P1201" t="str">
            <v>1.บุคคลค้ำประกัน</v>
          </cell>
          <cell r="S1201" t="str">
            <v>แขวงเชียงใหม่</v>
          </cell>
          <cell r="T1201" t="str">
            <v>ผบE1896</v>
          </cell>
          <cell r="U1201">
            <v>2566</v>
          </cell>
          <cell r="V1201" t="str">
            <v>ผบE3372</v>
          </cell>
          <cell r="W1201">
            <v>2566</v>
          </cell>
          <cell r="X1201">
            <v>19</v>
          </cell>
          <cell r="Y1201">
            <v>5</v>
          </cell>
          <cell r="Z1201">
            <v>2566</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นางสาวอรพิน บุญสม</v>
          </cell>
          <cell r="BU1201">
            <v>0</v>
          </cell>
        </row>
        <row r="1202">
          <cell r="B1202">
            <v>2687</v>
          </cell>
          <cell r="C1202">
            <v>1199</v>
          </cell>
          <cell r="G1202">
            <v>800068166233</v>
          </cell>
          <cell r="H1202" t="str">
            <v>นาย</v>
          </cell>
          <cell r="I1202" t="str">
            <v>สุวัฒน์</v>
          </cell>
          <cell r="J1202" t="str">
            <v>ดีคำมา</v>
          </cell>
          <cell r="K1202" t="str">
            <v>2-5021-01006-02-4</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ผบE1432</v>
          </cell>
          <cell r="U1202">
            <v>2566</v>
          </cell>
          <cell r="V1202" t="str">
            <v xml:space="preserve">  ผบE3295</v>
          </cell>
          <cell r="W1202">
            <v>2566</v>
          </cell>
          <cell r="X1202">
            <v>16</v>
          </cell>
          <cell r="Y1202">
            <v>5</v>
          </cell>
          <cell r="Z1202">
            <v>2566</v>
          </cell>
          <cell r="BB1202" t="str">
            <v>สืบทรัพย์ (คำสั่ง 22/8/2566) // รายงานวันที่ 25/9/67</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นายสุวัฒน์ ดีคำมา</v>
          </cell>
          <cell r="BU1202">
            <v>0</v>
          </cell>
          <cell r="BV1202"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2" t="str">
            <v>จำเลยที่ 1
คู่สมรสจำเลยที่ 1
จำเลยที่ 2
คู่สมรสจำเลยที่ 2
จำเลยที่ 3
คู่สมรสจำเลยที่ 3</v>
          </cell>
          <cell r="BX1202" t="str">
            <v>2-5021-01006-02-4
1-5502-00001-80-2
3-5605-00542-45-7
3-5099-01194-48-2
1-5099-01184-97-9
1-5804-00015-91-2</v>
          </cell>
          <cell r="BY1202"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2" t="str">
            <v>พบ</v>
          </cell>
          <cell r="CC1202" t="str">
            <v>ปฏิยุทธ์</v>
          </cell>
        </row>
        <row r="1203">
          <cell r="B1203">
            <v>2688</v>
          </cell>
          <cell r="C1203">
            <v>1200</v>
          </cell>
          <cell r="G1203">
            <v>800080119277</v>
          </cell>
          <cell r="H1203" t="str">
            <v>นางสาว</v>
          </cell>
          <cell r="I1203" t="str">
            <v>สาวิตรี</v>
          </cell>
          <cell r="J1203" t="str">
            <v>หน่ออุ่น</v>
          </cell>
          <cell r="K1203" t="str">
            <v>1-5099-00907-83-7</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แขวงเชียงใหม่</v>
          </cell>
          <cell r="T1203" t="str">
            <v>ผบE1890</v>
          </cell>
          <cell r="U1203">
            <v>2566</v>
          </cell>
          <cell r="V1203" t="str">
            <v>ผบE3417</v>
          </cell>
          <cell r="W1203">
            <v>2566</v>
          </cell>
          <cell r="AA1203">
            <v>19</v>
          </cell>
          <cell r="AB1203">
            <v>5</v>
          </cell>
          <cell r="AC1203">
            <v>2566</v>
          </cell>
          <cell r="BB1203" t="str">
            <v>รายงานผลวันที่ 24/09/2567</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นางสาวสาวิตรี หน่ออุ่น</v>
          </cell>
          <cell r="BU1203">
            <v>0</v>
          </cell>
          <cell r="BV1203" t="str">
            <v>1.นางสาวสาวิตรี หน่ออุ่น
2.นายรณกร จันทร์ใหม่
3.นางแจ่มจันทร์ ชัยเลื่อน
4.นายสวิง ชัยเลื่อน
5.นายสิทธิศักดิ์ รูปแกะ</v>
          </cell>
          <cell r="BW1203" t="str">
            <v>จำเลยที่ 1
คู่สมรสจำเลยที่ 1
จำเลยที่ 2
คู่สมรสจำเลยที่ 2
จำเลยที่ 3</v>
          </cell>
          <cell r="BX1203" t="str">
            <v>1-5099-00907-83-7
1-5099-70072-06-8
3-5001-00107-00-1
3-5001-00104-91-6
1-3413-00061-97-4</v>
          </cell>
          <cell r="BY1203" t="str">
            <v>-ไม่พบว่ามีกรรมสิทธิ์ในที่ดิน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1203" t="str">
            <v>ไม่พบ</v>
          </cell>
          <cell r="CC1203" t="str">
            <v>ปฏิยุทธ์</v>
          </cell>
        </row>
        <row r="1204">
          <cell r="B1204">
            <v>2689</v>
          </cell>
          <cell r="C1204">
            <v>1201</v>
          </cell>
          <cell r="G1204">
            <v>800085639402</v>
          </cell>
          <cell r="H1204" t="str">
            <v>นาย</v>
          </cell>
          <cell r="I1204" t="str">
            <v>สามารถ</v>
          </cell>
          <cell r="J1204" t="str">
            <v>อ่อนเสาร์</v>
          </cell>
          <cell r="K1204" t="str">
            <v>1-5018-00003-88-2</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จังหวัดฮอด</v>
          </cell>
          <cell r="T1204" t="str">
            <v>ผบE211</v>
          </cell>
          <cell r="U1204">
            <v>2566</v>
          </cell>
          <cell r="V1204" t="str">
            <v>ผบE567</v>
          </cell>
          <cell r="W1204">
            <v>2566</v>
          </cell>
          <cell r="AA1204">
            <v>1</v>
          </cell>
          <cell r="AB1204">
            <v>6</v>
          </cell>
          <cell r="AC1204">
            <v>2566</v>
          </cell>
          <cell r="BB1204" t="str">
            <v>รายงานผลวันที่ 24/09/2567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นายสามารถ อ่อนเสาร์</v>
          </cell>
          <cell r="BU1204">
            <v>0</v>
          </cell>
          <cell r="BV1204" t="str">
            <v>1.นายสามารถ อ่อนเสาร์
2.นางสาวแสงคำ ชานุ 
3.นายประสิทธิ์ ไพรมณีแสง</v>
          </cell>
          <cell r="BW1204" t="str">
            <v>จำเลยที่ 1
จำเลยที่ 2
จำเลยที่ 3</v>
          </cell>
          <cell r="BX1204" t="str">
            <v>1-5018-00003-88-2
3-5018-00118-02-3
1-5801-00060-20-3</v>
          </cell>
          <cell r="BY120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อ.แม่แจ่ม จ.เชียงใหม่</v>
          </cell>
          <cell r="BZ1204" t="str">
            <v>ไม่พบ</v>
          </cell>
          <cell r="CC1204" t="str">
            <v>ปฏิยุทธ์</v>
          </cell>
        </row>
        <row r="1205">
          <cell r="B1205">
            <v>2690</v>
          </cell>
          <cell r="C1205">
            <v>1202</v>
          </cell>
          <cell r="G1205">
            <v>800088794154</v>
          </cell>
          <cell r="H1205" t="str">
            <v xml:space="preserve">นางสาวหรือนาง
</v>
          </cell>
          <cell r="I1205" t="str">
            <v>สงกรานต์</v>
          </cell>
          <cell r="J1205" t="str">
            <v>ศรีทะบาลหรืออินหน่อแก้ว</v>
          </cell>
          <cell r="K1205" t="str">
            <v>3-4199-00213-87-5</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ผบE1888</v>
          </cell>
          <cell r="U1205">
            <v>2566</v>
          </cell>
          <cell r="V1205" t="str">
            <v>ผบE3421</v>
          </cell>
          <cell r="W1205">
            <v>2566</v>
          </cell>
          <cell r="X1205">
            <v>19</v>
          </cell>
          <cell r="Y1205">
            <v>5</v>
          </cell>
          <cell r="Z1205">
            <v>2566</v>
          </cell>
          <cell r="BB1205" t="str">
            <v>สืบทรัพย์ (คำสั่ง 22/8/2566) // รายงานวันที่ 25/9/67</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นางสาวหรือนาง
สงกรานต์ ศรีทะบาลหรืออินหน่อแก้ว</v>
          </cell>
          <cell r="BU1205">
            <v>0</v>
          </cell>
          <cell r="BV1205" t="str">
            <v>1.นางสาวสงกรานต์ ศรีทะบาล
2.นายขจรศักดิ์ ซาวยา
3.นางศรีพรรณ สิงห์แก้ว
4.นางไพรลิน พรหมมะ
5.นายเกรียงศักดิ์ พรหมมะ</v>
          </cell>
          <cell r="BW1205" t="str">
            <v>จำเลยที่ 1
คู่สมรสจำเลยที่ 1
จำเลยที่ 2
จำเลยที่ 3
คู่สมรสจำเลยที่ 3</v>
          </cell>
          <cell r="BX1205" t="str">
            <v>3-4199-00213-87-5
1-5101-00114-44-3
3-5015-00277-27-4
3-5015-00277-28-2
3-5012-00831-85-3</v>
          </cell>
          <cell r="BY1205"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5" t="str">
            <v>พบ</v>
          </cell>
          <cell r="CC1205" t="str">
            <v>ปฏิยุทธ์</v>
          </cell>
        </row>
        <row r="1206">
          <cell r="B1206">
            <v>2691</v>
          </cell>
          <cell r="C1206">
            <v>1203</v>
          </cell>
          <cell r="G1206">
            <v>800098617551</v>
          </cell>
          <cell r="H1206" t="str">
            <v>นาย</v>
          </cell>
          <cell r="I1206" t="str">
            <v>ศุภกร</v>
          </cell>
          <cell r="J1206" t="str">
            <v>สวัสดี</v>
          </cell>
          <cell r="K1206" t="str">
            <v>3-5712-00043-41-3</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แขวงเชียงใหม่</v>
          </cell>
          <cell r="T1206" t="str">
            <v>ผบE322</v>
          </cell>
          <cell r="U1206">
            <v>2566</v>
          </cell>
          <cell r="V1206" t="str">
            <v>ผบE2297</v>
          </cell>
          <cell r="W1206">
            <v>2566</v>
          </cell>
          <cell r="X1206">
            <v>24</v>
          </cell>
          <cell r="Y1206">
            <v>4</v>
          </cell>
          <cell r="Z1206">
            <v>2566</v>
          </cell>
          <cell r="BB1206" t="str">
            <v>รายงานผลวันที่ 24/09/2567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นายศุภกร สวัสดี</v>
          </cell>
          <cell r="BU1206">
            <v>0</v>
          </cell>
          <cell r="BV1206" t="str">
            <v>1.นายศุภกร สวสดี 
2.นางสาวปูริตา สีสด
3.นายพิชิตพล เชื้อเมืองพาน</v>
          </cell>
          <cell r="BW1206" t="str">
            <v>จำเลยที่ 1
คู่สมรสจำเลยที่ 1
จำเลยที่ 2</v>
          </cell>
          <cell r="BX1206" t="str">
            <v xml:space="preserve">3-5712-00043-41-3
5-6703-00061-68-0
1-5701-00081-89-8
</v>
          </cell>
          <cell r="BY1206"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v>
          </cell>
          <cell r="BZ1206" t="str">
            <v>ไม่พบ</v>
          </cell>
          <cell r="CC1206" t="str">
            <v>ปฏิยุทธ์</v>
          </cell>
        </row>
        <row r="1207">
          <cell r="B1207">
            <v>2692</v>
          </cell>
          <cell r="C1207">
            <v>1204</v>
          </cell>
          <cell r="G1207">
            <v>800097781176</v>
          </cell>
          <cell r="H1207" t="str">
            <v>นาย</v>
          </cell>
          <cell r="I1207" t="str">
            <v>ศรัญญู</v>
          </cell>
          <cell r="J1207" t="str">
            <v>นันตา</v>
          </cell>
          <cell r="K1207" t="str">
            <v>1-5104-00151-29-8</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จังหวัดลำพูน</v>
          </cell>
          <cell r="T1207" t="str">
            <v>ผบE545</v>
          </cell>
          <cell r="U1207">
            <v>2566</v>
          </cell>
          <cell r="V1207" t="str">
            <v>ผบE1153</v>
          </cell>
          <cell r="W1207">
            <v>2566</v>
          </cell>
          <cell r="X1207">
            <v>1</v>
          </cell>
          <cell r="Y1207">
            <v>5</v>
          </cell>
          <cell r="Z1207">
            <v>2566</v>
          </cell>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นายศรัญญู นันตา</v>
          </cell>
          <cell r="BU1207">
            <v>0</v>
          </cell>
          <cell r="BV1207" t="str">
            <v>1.นายศรัญญ นันตา
2.นายอัครวัต ทองสุวรรณ
3.นางสาวอภิสรา ไชยอรนันต์
4.งสาวสุดารันต์ ทามงคล</v>
          </cell>
          <cell r="BW1207" t="str">
            <v>จำเลยที่ 1
จำเลยที่ 2
คู่สมรสจำเลยที่ 2
จำเลยที่ 3</v>
          </cell>
          <cell r="BX1207" t="str">
            <v>1-5104-00151-29-8
1-5099-00075-26-2
8-5710-73020-60-7
1-5099-00980-39-9</v>
          </cell>
          <cell r="BY1207"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7" t="str">
            <v>ไม่พบ</v>
          </cell>
          <cell r="CC1207" t="str">
            <v>ปฏิยุทธ์</v>
          </cell>
        </row>
        <row r="1208">
          <cell r="B1208">
            <v>2693</v>
          </cell>
          <cell r="C1208">
            <v>1205</v>
          </cell>
          <cell r="G1208">
            <v>800102148874</v>
          </cell>
          <cell r="H1208" t="str">
            <v>นางสาว</v>
          </cell>
          <cell r="I1208" t="str">
            <v>เล็กโพ</v>
          </cell>
          <cell r="J1208" t="str">
            <v>ผาติธีรกุลเดช</v>
          </cell>
          <cell r="K1208" t="str">
            <v>2-5804-00018-37-5</v>
          </cell>
          <cell r="L1208" t="str">
            <v>บิ๊กซี หางดง</v>
          </cell>
          <cell r="M1208" t="str">
            <v>เชียงใหม่ 3</v>
          </cell>
          <cell r="N1208">
            <v>8</v>
          </cell>
          <cell r="O1208" t="str">
            <v>สินเชื่อธนาคารประชาชน</v>
          </cell>
          <cell r="P1208" t="str">
            <v>1.บุคคลค้ำประกัน</v>
          </cell>
          <cell r="S1208" t="str">
            <v>แขวงเชียงใหม่</v>
          </cell>
          <cell r="T1208" t="str">
            <v>ผบE1892</v>
          </cell>
          <cell r="U1208">
            <v>2566</v>
          </cell>
          <cell r="V1208" t="str">
            <v>ผบE3420</v>
          </cell>
          <cell r="W1208">
            <v>2566</v>
          </cell>
          <cell r="X1208">
            <v>19</v>
          </cell>
          <cell r="Y1208">
            <v>5</v>
          </cell>
          <cell r="Z1208">
            <v>2566</v>
          </cell>
          <cell r="BB1208" t="str">
            <v>สืบทรัพย์ (คำสั่ง 22/8/2566) // รายงานวันที่ 25/9/67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นางสาวเล็กโพ ผาติธีรกุลเดช</v>
          </cell>
          <cell r="BU1208">
            <v>0</v>
          </cell>
          <cell r="BV1208" t="str">
            <v>1.นางสาวกรชวัล ผาติธีกุลเดช
2.นางสาวบุญสิตา ไพรคุ้มครอง</v>
          </cell>
          <cell r="BW1208" t="str">
            <v>จำเลยที่ 1
จำเลยที่ 2</v>
          </cell>
          <cell r="BX1208" t="str">
            <v>2-5804-00018-37-5
1-5804-00003-24-8</v>
          </cell>
          <cell r="BY1208"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8" t="str">
            <v>พบ</v>
          </cell>
          <cell r="CC1208" t="str">
            <v>ปฏิยุทธ์</v>
          </cell>
        </row>
        <row r="1209">
          <cell r="B1209">
            <v>2694</v>
          </cell>
          <cell r="C1209">
            <v>1206</v>
          </cell>
          <cell r="G1209">
            <v>800093233891</v>
          </cell>
          <cell r="H1209" t="str">
            <v>นาง</v>
          </cell>
          <cell r="I1209" t="str">
            <v>จารุณี</v>
          </cell>
          <cell r="J1209" t="str">
            <v>ปัญญาคำ</v>
          </cell>
          <cell r="K1209" t="str">
            <v>3-5012-01042-91-7</v>
          </cell>
          <cell r="L1209" t="str">
            <v>จอมทอง</v>
          </cell>
          <cell r="M1209" t="str">
            <v>เชียงใหม่ 3</v>
          </cell>
          <cell r="N1209">
            <v>8</v>
          </cell>
          <cell r="O1209" t="str">
            <v>สินเชื่อธนาคารประชาชน</v>
          </cell>
          <cell r="P1209" t="str">
            <v>1.บุคคลค้ำประกัน</v>
          </cell>
          <cell r="S1209" t="str">
            <v>จังหวัดฮอด</v>
          </cell>
          <cell r="T1209" t="str">
            <v>ผบE428</v>
          </cell>
          <cell r="U1209">
            <v>2565</v>
          </cell>
          <cell r="V1209" t="str">
            <v>ผบE553</v>
          </cell>
          <cell r="W1209">
            <v>2565</v>
          </cell>
          <cell r="X1209">
            <v>27</v>
          </cell>
          <cell r="Y1209">
            <v>7</v>
          </cell>
          <cell r="Z1209">
            <v>2565</v>
          </cell>
          <cell r="BB1209" t="str">
            <v>สืบทรัพย์ 23/8/66 // (รายงาน 12/10/2567)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นางจารุณี ปัญญาคำ</v>
          </cell>
          <cell r="BU1209">
            <v>0</v>
          </cell>
          <cell r="BV1209" t="str">
            <v>1.นางจารุณี ปัญญาคำ
2.นายเรศน์ สิทธิดง
3.นางสาวพรกนก อินถา
4.นายธีระยุทธ์ ศรีแก้ว
5.นางสาวนิภาภรณ์ เอราวัล</v>
          </cell>
          <cell r="BW1209" t="str">
            <v>จำเลยที่ 1
จำเลยที่ 2
คู่สมรสจำเลยที่ 2
จำเลยที่ 3
คู่สมรสจพเลยที่ 3</v>
          </cell>
          <cell r="BX1209" t="str">
            <v>3-5012-01042-91-7
1-5002-00009-06-4
1-5002-00167-59-0
1-4509-00064-19-1
3-5002-00286-85-4</v>
          </cell>
          <cell r="BY1209"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9" t="str">
            <v>พบ</v>
          </cell>
          <cell r="CC1209" t="str">
            <v>ปฏิยุทธ์</v>
          </cell>
        </row>
        <row r="1210">
          <cell r="B1210">
            <v>2695</v>
          </cell>
          <cell r="C1210">
            <v>1207</v>
          </cell>
          <cell r="G1210">
            <v>800057635594</v>
          </cell>
          <cell r="H1210" t="str">
            <v>นาย</v>
          </cell>
          <cell r="I1210" t="str">
            <v>วิทยา</v>
          </cell>
          <cell r="J1210" t="str">
            <v>อะติยะ</v>
          </cell>
          <cell r="K1210" t="str">
            <v>3-5003-00175-26-4</v>
          </cell>
          <cell r="L1210" t="str">
            <v>แม่แจ่ม</v>
          </cell>
          <cell r="M1210" t="str">
            <v>เชียงใหม่ 3</v>
          </cell>
          <cell r="N1210">
            <v>8</v>
          </cell>
          <cell r="P1210" t="str">
            <v>1.บุคคลค้ำประกัน</v>
          </cell>
          <cell r="S1210" t="str">
            <v>จังหวัดฮอด</v>
          </cell>
          <cell r="T1210" t="str">
            <v>ผบE209</v>
          </cell>
          <cell r="U1210">
            <v>2566</v>
          </cell>
          <cell r="V1210" t="str">
            <v>ผบE419</v>
          </cell>
          <cell r="W1210">
            <v>2566</v>
          </cell>
          <cell r="X1210">
            <v>8</v>
          </cell>
          <cell r="Y1210">
            <v>5</v>
          </cell>
          <cell r="Z1210">
            <v>2566</v>
          </cell>
          <cell r="BB1210" t="str">
            <v>สืบทรัพย์ (คำสั่ง 23/8/2567)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นายวิทยา อะติยะ</v>
          </cell>
          <cell r="BU1210">
            <v>0</v>
          </cell>
          <cell r="BV1210"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10" t="str">
            <v>จำเลยที่ 1
คู่สมรสจำเลยที่ 1
จำเลยที่ 2
คู่สมรสจำเลยที่ 2
จำเลยที่ 3
คู่สมรสจำเลยที่ 3</v>
          </cell>
          <cell r="BX1210" t="str">
            <v>3-5003-00175-26-4
3-4303-00810-83-1
3-5511-00036-68-7
3-5003-00266-37-5
1-5003-00097-73-9
2-5003-00038-73-1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10" t="str">
            <v>ไม่พบ</v>
          </cell>
          <cell r="CC1210" t="str">
            <v>ปฏิยุทธ์</v>
          </cell>
        </row>
        <row r="1211">
          <cell r="B1211">
            <v>2696</v>
          </cell>
          <cell r="C1211">
            <v>1208</v>
          </cell>
          <cell r="G1211">
            <v>800054858959</v>
          </cell>
          <cell r="H1211" t="str">
            <v>นาย</v>
          </cell>
          <cell r="I1211" t="str">
            <v>บุญทอง</v>
          </cell>
          <cell r="J1211" t="str">
            <v>สุนันต๊ะ</v>
          </cell>
          <cell r="K1211" t="str">
            <v>3-5003-00225-12-1</v>
          </cell>
          <cell r="L1211" t="str">
            <v>แม่แจ่ม</v>
          </cell>
          <cell r="M1211" t="str">
            <v>เชียงใหม่ 3</v>
          </cell>
          <cell r="N1211">
            <v>8</v>
          </cell>
          <cell r="O1211" t="str">
            <v>สินเชื่อองค์ชุมชน</v>
          </cell>
          <cell r="P1211" t="str">
            <v>1.บุคคลค้ำประกัน</v>
          </cell>
          <cell r="S1211" t="str">
            <v>จังหวัดฮอด</v>
          </cell>
          <cell r="T1211" t="str">
            <v>ผบE714</v>
          </cell>
          <cell r="U1211">
            <v>2566</v>
          </cell>
          <cell r="V1211" t="str">
            <v>ผบE912</v>
          </cell>
          <cell r="W1211">
            <v>2566</v>
          </cell>
          <cell r="X1211">
            <v>26</v>
          </cell>
          <cell r="Y1211">
            <v>7</v>
          </cell>
          <cell r="Z1211">
            <v>2566</v>
          </cell>
          <cell r="BB1211" t="str">
            <v>สืบทรัพย์ (คำสั่ง 1/11/2567) // (รายงาน 7/10/2567)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นายบุญทอง สุนันต๊ะ</v>
          </cell>
          <cell r="BU1211">
            <v>0</v>
          </cell>
          <cell r="BV1211" t="str">
            <v>1.นายบุญทอง สุนันต๊ะ
2.นางคำแพง ภิระวรรณ์
3.นายเสาร์แก้ว ภิระวรรณ์
4.นางสาวมนธิดา โอบอ้อม
5.นายบรรชา ไชโย</v>
          </cell>
          <cell r="BW1211" t="str">
            <v>จำเลยที่ 1
จำเลยที่ 2
คู่สมรสจำเลยที่ 2
จำเลยที่ 3
คู่สมรสจำเลยที่ 3</v>
          </cell>
          <cell r="BX1211" t="str">
            <v>3-5003-00225-12-1
3-6508-00780-08-5
3-5016-00325-98-0
1-5003-00098-48-4
1-5016-00052-08-1</v>
          </cell>
          <cell r="BY121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1" t="str">
            <v>ไม่พบ</v>
          </cell>
          <cell r="CC1211" t="str">
            <v>ปฏิยุทธ์</v>
          </cell>
        </row>
        <row r="1212">
          <cell r="B1212">
            <v>2697</v>
          </cell>
          <cell r="C1212">
            <v>1209</v>
          </cell>
          <cell r="G1212">
            <v>800077191594</v>
          </cell>
          <cell r="H1212" t="str">
            <v>นาย</v>
          </cell>
          <cell r="I1212" t="str">
            <v>วิมนต์</v>
          </cell>
          <cell r="J1212" t="str">
            <v>ใจอ่อน</v>
          </cell>
          <cell r="K1212" t="str">
            <v>3-5003-00046-29-4</v>
          </cell>
          <cell r="L1212" t="str">
            <v>แม่แจ่ม</v>
          </cell>
          <cell r="M1212" t="str">
            <v>เชียงใหม่ 3</v>
          </cell>
          <cell r="N1212">
            <v>8</v>
          </cell>
          <cell r="P1212" t="str">
            <v>1.บุคคลค้ำประกัน</v>
          </cell>
          <cell r="S1212" t="str">
            <v>จังหวัดฮอด</v>
          </cell>
          <cell r="T1212" t="str">
            <v>ผบE431</v>
          </cell>
          <cell r="U1212">
            <v>2565</v>
          </cell>
          <cell r="V1212" t="str">
            <v>ผบE541</v>
          </cell>
          <cell r="W1212">
            <v>2565</v>
          </cell>
          <cell r="X1212">
            <v>27</v>
          </cell>
          <cell r="Y1212">
            <v>7</v>
          </cell>
          <cell r="Z1212">
            <v>2565</v>
          </cell>
          <cell r="BB1212" t="str">
            <v>สืบทรัพย์ 23/8/66 // (รายงาน 12/10/2567)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นายวิมนต์ ใจอ่อน</v>
          </cell>
          <cell r="BU1212">
            <v>0</v>
          </cell>
          <cell r="BV1212" t="str">
            <v>1.นายวิมนต์ ใจอ่อน
2.นายวิรัตน์ โยรภัตร
3.นางสุธัญญ โยรภัตร</v>
          </cell>
          <cell r="BW1212" t="str">
            <v>จำเลยที่ 1
จำเลยที่ 2
คู่สมรสจำเลยที่ 2</v>
          </cell>
          <cell r="BX1212" t="str">
            <v>3-5003-00046-29-4
3-5003-00050-65-8
3-5106-00241-40-8</v>
          </cell>
          <cell r="BY1212"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2" t="str">
            <v>พบ</v>
          </cell>
          <cell r="CC1212" t="str">
            <v>ปฏิยุทธ์</v>
          </cell>
        </row>
        <row r="1213">
          <cell r="B1213">
            <v>2698</v>
          </cell>
          <cell r="C1213">
            <v>1210</v>
          </cell>
          <cell r="G1213">
            <v>800080097333</v>
          </cell>
          <cell r="H1213" t="str">
            <v>นาง</v>
          </cell>
          <cell r="I1213" t="str">
            <v>เฉิดฉาย</v>
          </cell>
          <cell r="J1213" t="str">
            <v>วงค์จันทร์ตา</v>
          </cell>
          <cell r="K1213" t="str">
            <v>5-5010-00062-66-6</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ผบE1180</v>
          </cell>
          <cell r="U1213">
            <v>2566</v>
          </cell>
          <cell r="V1213" t="str">
            <v>ผบE1337</v>
          </cell>
          <cell r="W1213">
            <v>2566</v>
          </cell>
          <cell r="X1213">
            <v>31</v>
          </cell>
          <cell r="Y1213" t="str">
            <v>ตุลาคม</v>
          </cell>
          <cell r="Z1213">
            <v>2566</v>
          </cell>
          <cell r="BB1213" t="str">
            <v>สืบแล้ว รายงานผลสืบ 16/10/2567</v>
          </cell>
          <cell r="BC1213">
            <v>1500</v>
          </cell>
          <cell r="BD1213">
            <v>30</v>
          </cell>
          <cell r="BE1213">
            <v>5</v>
          </cell>
          <cell r="BF1213">
            <v>2568</v>
          </cell>
          <cell r="BG1213">
            <v>0</v>
          </cell>
          <cell r="BH1213" t="str">
            <v>-</v>
          </cell>
          <cell r="BI1213" t="str">
            <v>-</v>
          </cell>
          <cell r="BJ1213" t="str">
            <v>-</v>
          </cell>
          <cell r="BK1213">
            <v>0</v>
          </cell>
          <cell r="BL1213">
            <v>1080</v>
          </cell>
          <cell r="BM1213">
            <v>0</v>
          </cell>
          <cell r="BN1213" t="str">
            <v/>
          </cell>
          <cell r="BO1213" t="str">
            <v/>
          </cell>
          <cell r="BP1213" t="str">
            <v/>
          </cell>
          <cell r="BQ1213" t="str">
            <v>-</v>
          </cell>
          <cell r="BR1213" t="str">
            <v>-</v>
          </cell>
          <cell r="BS1213" t="str">
            <v>-</v>
          </cell>
          <cell r="BT1213" t="str">
            <v>นางเฉิดฉาย วงค์จันทร์ตา</v>
          </cell>
          <cell r="BU1213">
            <v>883266010590</v>
          </cell>
          <cell r="BV1213"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3" t="str">
            <v>จำเลยที่ 1
คู่สมรสจำเลยที่ 1
จำเลยที่ 2
คู่สมรสจำเลยที่ 2
จำเลยที่ 3</v>
          </cell>
          <cell r="BX1213" t="str">
            <v>5-5010-00062-66-6
3-5010-00217-96-5
3-4613-00130-10-6
5-5010-01222-80-2
8-5010-73002-80-3</v>
          </cell>
          <cell r="BY121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3" t="str">
            <v>ไม่พบทรัพย์</v>
          </cell>
          <cell r="CB1213">
            <v>5</v>
          </cell>
          <cell r="CC1213" t="str">
            <v>นุสบา</v>
          </cell>
          <cell r="CL1213">
            <v>243936</v>
          </cell>
        </row>
        <row r="1214">
          <cell r="B1214">
            <v>2699</v>
          </cell>
          <cell r="C1214">
            <v>1211</v>
          </cell>
          <cell r="G1214">
            <v>800074216980</v>
          </cell>
          <cell r="H1214" t="str">
            <v>นางสาว</v>
          </cell>
          <cell r="I1214" t="str">
            <v>พัชนี</v>
          </cell>
          <cell r="J1214" t="str">
            <v>ยอดคำ</v>
          </cell>
          <cell r="K1214" t="str">
            <v>3-5010-00072-50-9</v>
          </cell>
          <cell r="L1214" t="str">
            <v>แม่อาย</v>
          </cell>
          <cell r="M1214" t="str">
            <v>เชียงใหม่ 2</v>
          </cell>
          <cell r="N1214">
            <v>8</v>
          </cell>
          <cell r="O1214" t="str">
            <v>สินเชื่อธนาคารประชาชน</v>
          </cell>
          <cell r="P1214" t="str">
            <v>1.บุคคลค้ำประกัน</v>
          </cell>
          <cell r="S1214" t="str">
            <v>จังหวัดฝาง</v>
          </cell>
          <cell r="T1214" t="str">
            <v>ผบE1181</v>
          </cell>
          <cell r="U1214">
            <v>2566</v>
          </cell>
          <cell r="V1214" t="str">
            <v>ผบE1338</v>
          </cell>
          <cell r="W1214">
            <v>2566</v>
          </cell>
          <cell r="BB1214" t="str">
            <v>สืบแล้ว รายงานผลสืบ 16/10/2567</v>
          </cell>
          <cell r="BC1214">
            <v>300</v>
          </cell>
          <cell r="BD1214">
            <v>30</v>
          </cell>
          <cell r="BE1214">
            <v>5</v>
          </cell>
          <cell r="BF1214">
            <v>2568</v>
          </cell>
          <cell r="BG1214">
            <v>0</v>
          </cell>
          <cell r="BH1214" t="str">
            <v>-</v>
          </cell>
          <cell r="BI1214" t="str">
            <v>-</v>
          </cell>
          <cell r="BJ1214" t="str">
            <v>-</v>
          </cell>
          <cell r="BK1214">
            <v>0</v>
          </cell>
          <cell r="BL1214">
            <v>260</v>
          </cell>
          <cell r="BM1214">
            <v>0</v>
          </cell>
          <cell r="BN1214" t="str">
            <v/>
          </cell>
          <cell r="BO1214" t="str">
            <v/>
          </cell>
          <cell r="BP1214" t="str">
            <v/>
          </cell>
          <cell r="BQ1214" t="str">
            <v>-</v>
          </cell>
          <cell r="BR1214" t="str">
            <v>-</v>
          </cell>
          <cell r="BS1214" t="str">
            <v>-</v>
          </cell>
          <cell r="BT1214" t="str">
            <v>นางสาวพัชนี ยอดคำ</v>
          </cell>
          <cell r="BU1214">
            <v>883266010591</v>
          </cell>
          <cell r="BV1214" t="str">
            <v>1.นางสาวพัชนี  ยอดคำ</v>
          </cell>
          <cell r="BW1214" t="str">
            <v>จำเลย</v>
          </cell>
          <cell r="BX1214" t="str">
            <v>3-5010-00072-50-9</v>
          </cell>
          <cell r="BY1214" t="str">
            <v xml:space="preserve">-ไม่พบว่ามีกรรมสิทธิ์ในที่ดิน อ.แม่อาย จ.เชียงใหม่
</v>
          </cell>
          <cell r="BZ1214" t="str">
            <v>ไม่พบทรัพย์</v>
          </cell>
          <cell r="CB1214">
            <v>1</v>
          </cell>
          <cell r="CC1214" t="str">
            <v>นุสบา</v>
          </cell>
          <cell r="CL1214">
            <v>243936</v>
          </cell>
        </row>
        <row r="1215">
          <cell r="B1215">
            <v>2700</v>
          </cell>
          <cell r="C1215">
            <v>1212</v>
          </cell>
          <cell r="G1215">
            <v>800095040781</v>
          </cell>
          <cell r="H1215" t="str">
            <v>นาย</v>
          </cell>
          <cell r="I1215" t="str">
            <v>ธมกร</v>
          </cell>
          <cell r="J1215" t="str">
            <v>เพ็ชรสุวรรณ</v>
          </cell>
          <cell r="K1215" t="str">
            <v>3-9098-00548-26-9</v>
          </cell>
          <cell r="L1215" t="str">
            <v>มีโชคพลาซ่า</v>
          </cell>
          <cell r="M1215" t="str">
            <v>เชียงใหม่ 2</v>
          </cell>
          <cell r="N1215">
            <v>8</v>
          </cell>
          <cell r="O1215" t="str">
            <v>สินเชื่อแก้ไขปัญหาหนี้นอกระบบ PSA ระยะที่ 2</v>
          </cell>
          <cell r="P1215" t="str">
            <v>1.บุคคลค้ำประกัน</v>
          </cell>
          <cell r="S1215" t="str">
            <v>แขวงเชียงใหม่</v>
          </cell>
          <cell r="T1215" t="str">
            <v>ผบE3643</v>
          </cell>
          <cell r="U1215">
            <v>2565</v>
          </cell>
          <cell r="V1215" t="str">
            <v>ผบE7107</v>
          </cell>
          <cell r="W1215">
            <v>2565</v>
          </cell>
          <cell r="X1215">
            <v>4</v>
          </cell>
          <cell r="Y1215">
            <v>10</v>
          </cell>
          <cell r="Z1215">
            <v>2565</v>
          </cell>
          <cell r="BB1215" t="str">
            <v>สืบแล้ว รายงานผลสืบ 16/10/2568</v>
          </cell>
          <cell r="BC1215">
            <v>1200</v>
          </cell>
          <cell r="BD1215">
            <v>7</v>
          </cell>
          <cell r="BE1215">
            <v>5</v>
          </cell>
          <cell r="BF1215">
            <v>2568</v>
          </cell>
          <cell r="BG1215">
            <v>0</v>
          </cell>
          <cell r="BH1215" t="str">
            <v>-</v>
          </cell>
          <cell r="BI1215" t="str">
            <v>-</v>
          </cell>
          <cell r="BJ1215" t="str">
            <v>-</v>
          </cell>
          <cell r="BK1215">
            <v>0</v>
          </cell>
          <cell r="BL1215">
            <v>420</v>
          </cell>
          <cell r="BM1215">
            <v>0</v>
          </cell>
          <cell r="BN1215" t="str">
            <v/>
          </cell>
          <cell r="BO1215" t="str">
            <v/>
          </cell>
          <cell r="BP1215" t="str">
            <v/>
          </cell>
          <cell r="BQ1215" t="str">
            <v>-</v>
          </cell>
          <cell r="BR1215" t="str">
            <v>-</v>
          </cell>
          <cell r="BS1215" t="str">
            <v>-</v>
          </cell>
          <cell r="BT1215" t="str">
            <v>นายธมกร เพ็ชรสุวรรณ</v>
          </cell>
          <cell r="BU1215">
            <v>883265010090</v>
          </cell>
          <cell r="BV1215" t="str">
            <v xml:space="preserve">1.นายเทวกฤตหรือธมกร  เพ็ชรสุวรรณ
2.นางสาวฐิตาภัทร์  ปินตา
3.นายพงศ์สิริ  ไชยวรรณ
4.นางสาวนันทิญา  บุญปัญญา
</v>
          </cell>
          <cell r="BW1215" t="str">
            <v>จำเลยที่ 1
จำเลยที่ 2
จำเลยที่ 3
คู่สมรสจำเลยที่ 3</v>
          </cell>
          <cell r="BX1215" t="str">
            <v>3-9098-00548-26-9
1-5099-00386-85-3
1-5799-00482-96-8
1-5511-00002-51-4</v>
          </cell>
          <cell r="BY1215"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5" t="str">
            <v>ไม่พบทรัพย์</v>
          </cell>
          <cell r="CB1215">
            <v>4</v>
          </cell>
          <cell r="CC1215" t="str">
            <v>นุสบา</v>
          </cell>
          <cell r="CL1215">
            <v>243936</v>
          </cell>
        </row>
        <row r="1216">
          <cell r="B1216">
            <v>2701</v>
          </cell>
          <cell r="C1216">
            <v>1213</v>
          </cell>
          <cell r="G1216">
            <v>800089551504</v>
          </cell>
          <cell r="H1216" t="str">
            <v>นาย</v>
          </cell>
          <cell r="I1216" t="str">
            <v>ชญาณ์นันท์</v>
          </cell>
          <cell r="J1216" t="str">
            <v>นินทร์ธัตถ์</v>
          </cell>
          <cell r="K1216" t="str">
            <v>1-5099-00014-37-9</v>
          </cell>
          <cell r="L1216" t="str">
            <v>มีโชคพลาซ่า</v>
          </cell>
          <cell r="M1216" t="str">
            <v>เชียงใหม่ 2</v>
          </cell>
          <cell r="N1216">
            <v>8</v>
          </cell>
          <cell r="O1216" t="str">
            <v>สินเชื่อห้องแถว</v>
          </cell>
          <cell r="P1216" t="str">
            <v>1.บุคคลค้ำประกัน</v>
          </cell>
          <cell r="S1216" t="str">
            <v>แขวงเชียงใหม่</v>
          </cell>
          <cell r="T1216" t="str">
            <v>ผบE59</v>
          </cell>
          <cell r="U1216">
            <v>2566</v>
          </cell>
          <cell r="V1216" t="str">
            <v>ผบE2403</v>
          </cell>
          <cell r="W1216">
            <v>2566</v>
          </cell>
          <cell r="X1216">
            <v>25</v>
          </cell>
          <cell r="Y1216">
            <v>4</v>
          </cell>
          <cell r="Z1216">
            <v>2566</v>
          </cell>
          <cell r="BB1216" t="str">
            <v>สืบแล้ว รายงานผลสืบ  7/11/2567</v>
          </cell>
          <cell r="BC1216">
            <v>1500</v>
          </cell>
          <cell r="BD1216">
            <v>19</v>
          </cell>
          <cell r="BE1216">
            <v>3</v>
          </cell>
          <cell r="BF1216">
            <v>2568</v>
          </cell>
          <cell r="BG1216">
            <v>0</v>
          </cell>
          <cell r="BH1216" t="str">
            <v>-</v>
          </cell>
          <cell r="BI1216" t="str">
            <v>-</v>
          </cell>
          <cell r="BJ1216" t="str">
            <v>-</v>
          </cell>
          <cell r="BK1216">
            <v>0</v>
          </cell>
          <cell r="BL1216">
            <v>1085</v>
          </cell>
          <cell r="BM1216">
            <v>0</v>
          </cell>
          <cell r="BN1216" t="str">
            <v/>
          </cell>
          <cell r="BO1216" t="str">
            <v/>
          </cell>
          <cell r="BP1216" t="str">
            <v/>
          </cell>
          <cell r="BQ1216" t="str">
            <v>-</v>
          </cell>
          <cell r="BR1216" t="str">
            <v>-</v>
          </cell>
          <cell r="BS1216" t="str">
            <v>-</v>
          </cell>
          <cell r="BT1216" t="str">
            <v>นายชญาณ์นันท์ นินทร์ธัตถ์</v>
          </cell>
          <cell r="BU1216">
            <v>0</v>
          </cell>
          <cell r="BV1216"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6" t="str">
            <v>จำเลยที่ 1
จำเลยที่ 2
คู่สมรสจำเลยที่ 2
จำเลยที่ 3
คู่สมรสจำเลยที่ 3</v>
          </cell>
          <cell r="BX1216" t="str">
            <v>1-5099-00014-37-9
3-6097-00333-40-9
3-1005-00695-47-8
3-3498-00224-28-1
1-2502-00183-24-5</v>
          </cell>
          <cell r="BY1216"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6" t="str">
            <v>พบทรัพย์</v>
          </cell>
          <cell r="CB1216">
            <v>5</v>
          </cell>
          <cell r="CC1216" t="str">
            <v>นุสบา</v>
          </cell>
          <cell r="CL1216">
            <v>243936</v>
          </cell>
        </row>
        <row r="1217">
          <cell r="B1217">
            <v>2702</v>
          </cell>
          <cell r="C1217">
            <v>1214</v>
          </cell>
          <cell r="G1217">
            <v>800096105955</v>
          </cell>
          <cell r="H1217" t="str">
            <v>นาย</v>
          </cell>
          <cell r="I1217" t="str">
            <v>พิเชษฐ์</v>
          </cell>
          <cell r="J1217" t="str">
            <v>สนธิคุณ</v>
          </cell>
          <cell r="K1217" t="str">
            <v>1-5003-00124-03-5</v>
          </cell>
          <cell r="L1217" t="str">
            <v>มีโชคพลาซ่า</v>
          </cell>
          <cell r="M1217" t="str">
            <v>เชียงใหม่ 2</v>
          </cell>
          <cell r="N1217">
            <v>8</v>
          </cell>
          <cell r="O1217" t="str">
            <v>สินเชื่อแก้ไขปัญหาหนี้นอกระบบ PSA ระยะที่ 2</v>
          </cell>
          <cell r="P1217" t="str">
            <v>1.บุคคลค้ำประกัน</v>
          </cell>
          <cell r="S1217" t="str">
            <v>แขวงเชียงใหม่</v>
          </cell>
          <cell r="T1217" t="str">
            <v>ผบ574</v>
          </cell>
          <cell r="U1217">
            <v>2566</v>
          </cell>
          <cell r="V1217" t="str">
            <v>ผบ882</v>
          </cell>
          <cell r="W1217">
            <v>2566</v>
          </cell>
          <cell r="X1217">
            <v>8</v>
          </cell>
          <cell r="Y1217">
            <v>8</v>
          </cell>
          <cell r="Z1217">
            <v>2566</v>
          </cell>
          <cell r="BB1217" t="str">
            <v>สืบแล้ว รายงานผลสืบ 7/11/2567</v>
          </cell>
          <cell r="BC1217">
            <v>1200</v>
          </cell>
          <cell r="BD1217">
            <v>19</v>
          </cell>
          <cell r="BE1217">
            <v>3</v>
          </cell>
          <cell r="BF1217">
            <v>2568</v>
          </cell>
          <cell r="BG1217">
            <v>0</v>
          </cell>
          <cell r="BH1217" t="str">
            <v>-</v>
          </cell>
          <cell r="BI1217" t="str">
            <v>-</v>
          </cell>
          <cell r="BJ1217" t="str">
            <v>-</v>
          </cell>
          <cell r="BK1217">
            <v>0</v>
          </cell>
          <cell r="BL1217">
            <v>575</v>
          </cell>
          <cell r="BM1217">
            <v>0</v>
          </cell>
          <cell r="BN1217" t="str">
            <v/>
          </cell>
          <cell r="BO1217" t="str">
            <v/>
          </cell>
          <cell r="BP1217" t="str">
            <v/>
          </cell>
          <cell r="BQ1217" t="str">
            <v>-</v>
          </cell>
          <cell r="BR1217" t="str">
            <v>-</v>
          </cell>
          <cell r="BS1217" t="str">
            <v>-</v>
          </cell>
          <cell r="BT1217" t="str">
            <v>นายพิเชษฐ์ สนธิคุณ</v>
          </cell>
          <cell r="BU1217">
            <v>883266010105</v>
          </cell>
          <cell r="BV1217" t="str">
            <v>1.นายพิเชษฐ์  สนธิคุณ
2.นายนนทภพ  บาลเย็นหรือณะชัยโย
3.นายวรเมธ  แก้วกามูล
4.นางสาวอภิญญา  ป่าคา</v>
          </cell>
          <cell r="BW1217" t="str">
            <v>จำเลยที่ 1
จำเลยที่ 2
จำเลยที่ 3
คู่สมรสจำเลยที่ 3</v>
          </cell>
          <cell r="BX1217" t="str">
            <v>1-5003-00124-03-5
1-5099-00784-86-7
1-5407-00077-11-5
1-5403-00125-53-8</v>
          </cell>
          <cell r="BY1217"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7" t="str">
            <v>พบทรัพย์</v>
          </cell>
          <cell r="CB1217">
            <v>4</v>
          </cell>
          <cell r="CC1217" t="str">
            <v>นุสบา</v>
          </cell>
          <cell r="CL1217">
            <v>243936</v>
          </cell>
        </row>
        <row r="1218">
          <cell r="B1218">
            <v>2703</v>
          </cell>
          <cell r="C1218">
            <v>1215</v>
          </cell>
          <cell r="G1218">
            <v>800074147914</v>
          </cell>
          <cell r="H1218" t="str">
            <v>นาย</v>
          </cell>
          <cell r="I1218" t="str">
            <v>ชัยวัฒน์</v>
          </cell>
          <cell r="J1218" t="str">
            <v>พัชรานุกุล</v>
          </cell>
          <cell r="K1218" t="str">
            <v>2-5806-00075-07-4</v>
          </cell>
          <cell r="L1218" t="str">
            <v>ฮอด</v>
          </cell>
          <cell r="M1218" t="str">
            <v>เชียงใหม่ 3</v>
          </cell>
          <cell r="N1218">
            <v>8</v>
          </cell>
          <cell r="O1218" t="str">
            <v>สินเชื่อพัฒนาองค์กรชุมชน</v>
          </cell>
          <cell r="P1218" t="str">
            <v>1.บุคคลค้ำประกัน</v>
          </cell>
          <cell r="Q1218">
            <v>119351.8</v>
          </cell>
          <cell r="R1218">
            <v>44733.99</v>
          </cell>
          <cell r="S1218" t="str">
            <v>จังหวัดฮอด</v>
          </cell>
          <cell r="T1218" t="str">
            <v>ผบE889</v>
          </cell>
          <cell r="U1218">
            <v>2565</v>
          </cell>
          <cell r="V1218" t="str">
            <v>ผบE52</v>
          </cell>
          <cell r="W1218">
            <v>2566</v>
          </cell>
          <cell r="X1218">
            <v>23</v>
          </cell>
          <cell r="Y1218">
            <v>1</v>
          </cell>
          <cell r="Z1218">
            <v>2566</v>
          </cell>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495</v>
          </cell>
          <cell r="BM1218">
            <v>0</v>
          </cell>
          <cell r="BN1218" t="str">
            <v/>
          </cell>
          <cell r="BO1218" t="str">
            <v/>
          </cell>
          <cell r="BP1218" t="str">
            <v/>
          </cell>
          <cell r="BQ1218" t="str">
            <v>-</v>
          </cell>
          <cell r="BR1218" t="str">
            <v>-</v>
          </cell>
          <cell r="BS1218" t="str">
            <v>-</v>
          </cell>
          <cell r="BT1218" t="str">
            <v>นายชัยวัฒน์ พัชรานุกุล</v>
          </cell>
          <cell r="BU1218">
            <v>0</v>
          </cell>
          <cell r="BV1218" t="str">
            <v>1.นายชัยวัฒน์ พัชรานุกูล
2.นางสาวพรภิมล ปู่ดอก
3.นายสมคิด วนาลัยผ่องใส
4.นางอนงค์ ปัญโญ
5.นายสีมา ปัญโญ</v>
          </cell>
          <cell r="BW1218" t="str">
            <v>จำเลยที่ 1
จำเลยที่ 2
คู่สมรสจำเลยที่ 2
จำเลยที่ 3
คู่สมรสจพเลยที่ 3</v>
          </cell>
          <cell r="BX1218" t="str">
            <v>2-5806-00074-07-4
5-5016-01038-66-2
5-5016-01039-01-4
3-5016-00147-24-1
3-5805-00021-32-5</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L1218">
            <v>243941</v>
          </cell>
        </row>
        <row r="1219">
          <cell r="B1219">
            <v>2704</v>
          </cell>
          <cell r="C1219">
            <v>1216</v>
          </cell>
          <cell r="G1219">
            <v>800072349916</v>
          </cell>
          <cell r="H1219" t="str">
            <v>นาย</v>
          </cell>
          <cell r="I1219" t="str">
            <v>เกรียงศักดิ์</v>
          </cell>
          <cell r="J1219" t="str">
            <v>ลูนใฝ</v>
          </cell>
          <cell r="K1219" t="str">
            <v>3-5016-00136-52-4</v>
          </cell>
          <cell r="L1219" t="str">
            <v>ฮอด</v>
          </cell>
          <cell r="M1219" t="str">
            <v>เชียงใหม่ 3</v>
          </cell>
          <cell r="N1219">
            <v>8</v>
          </cell>
          <cell r="O1219" t="str">
            <v>สินเชื่อพัฒนาองค์กรชุมชน</v>
          </cell>
          <cell r="P1219" t="str">
            <v>1.บุคคลค้ำประกัน</v>
          </cell>
          <cell r="Q1219">
            <v>42008.77</v>
          </cell>
          <cell r="R1219">
            <v>16332.45</v>
          </cell>
          <cell r="S1219" t="str">
            <v>จังหวัดฮอด</v>
          </cell>
          <cell r="T1219" t="str">
            <v>ผบE799</v>
          </cell>
          <cell r="U1219">
            <v>2565</v>
          </cell>
          <cell r="V1219" t="str">
            <v>ผบE894</v>
          </cell>
          <cell r="W1219">
            <v>2565</v>
          </cell>
          <cell r="X1219">
            <v>21</v>
          </cell>
          <cell r="Y1219">
            <v>11</v>
          </cell>
          <cell r="Z1219">
            <v>2565</v>
          </cell>
          <cell r="BB1219" t="str">
            <v>รายงานสืบทรัพย์ 29/10/2567</v>
          </cell>
          <cell r="BC1219">
            <v>1500</v>
          </cell>
          <cell r="BD1219">
            <v>11</v>
          </cell>
          <cell r="BE1219">
            <v>4</v>
          </cell>
          <cell r="BF1219">
            <v>2568</v>
          </cell>
          <cell r="BG1219">
            <v>0</v>
          </cell>
          <cell r="BH1219" t="str">
            <v>-</v>
          </cell>
          <cell r="BI1219" t="str">
            <v>-</v>
          </cell>
          <cell r="BJ1219" t="str">
            <v>-</v>
          </cell>
          <cell r="BK1219">
            <v>0</v>
          </cell>
          <cell r="BL1219">
            <v>465</v>
          </cell>
          <cell r="BM1219">
            <v>0</v>
          </cell>
          <cell r="BN1219" t="str">
            <v/>
          </cell>
          <cell r="BO1219" t="str">
            <v/>
          </cell>
          <cell r="BP1219" t="str">
            <v/>
          </cell>
          <cell r="BQ1219" t="str">
            <v>-</v>
          </cell>
          <cell r="BR1219" t="str">
            <v>-</v>
          </cell>
          <cell r="BS1219" t="str">
            <v>-</v>
          </cell>
          <cell r="BT1219" t="str">
            <v>นายเกรียงศักดิ์ ลูนใฝ</v>
          </cell>
          <cell r="BU1219">
            <v>888165010319</v>
          </cell>
          <cell r="BV1219" t="str">
            <v>1.นายเกรียงศักดิ์ ลูนใฝ
2.นางยูพา สงค์แก้ว
3.นายนพดล วงค์แก้ว
4.นางเกตุแก้ว สิงโต
5.นายสุวรรณ์ สิงโต</v>
          </cell>
          <cell r="BW1219" t="str">
            <v xml:space="preserve">จำเลยที่ 1
จำเลยที่ 2
คู่สมรสจำเลยที่ 2
จำเลยที่ 3
คู่สมรสจำเลยที่ 3
</v>
          </cell>
          <cell r="BX1219" t="str">
            <v>3-5016-00136-52-4
3-5016-01042-11-2
3-5010-00288-20-0
3-5016-00137-51-2
3-5016-00137-50-4</v>
          </cell>
          <cell r="BY12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9" t="str">
            <v>ไม่พบ</v>
          </cell>
          <cell r="CC1219" t="str">
            <v>ปฏิยุทธ์</v>
          </cell>
          <cell r="CL1219">
            <v>243941</v>
          </cell>
        </row>
        <row r="1220">
          <cell r="B1220">
            <v>2706</v>
          </cell>
          <cell r="C1220">
            <v>1217</v>
          </cell>
          <cell r="G1220">
            <v>800072835419</v>
          </cell>
          <cell r="H1220" t="str">
            <v>นาง</v>
          </cell>
          <cell r="I1220" t="str">
            <v>วัชรี</v>
          </cell>
          <cell r="J1220" t="str">
            <v>คำมาสาร</v>
          </cell>
          <cell r="K1220" t="str">
            <v>3-5016-00034-42-0</v>
          </cell>
          <cell r="L1220" t="str">
            <v>ฮอด</v>
          </cell>
          <cell r="M1220" t="str">
            <v>เชียงใหม่ 3</v>
          </cell>
          <cell r="N1220">
            <v>8</v>
          </cell>
          <cell r="O1220" t="str">
            <v>สินเชื่อพัฒนาองค์กรชุมชน</v>
          </cell>
          <cell r="P1220" t="str">
            <v>1.บุคคลค้ำประกัน</v>
          </cell>
          <cell r="Q1220">
            <v>70823.83</v>
          </cell>
          <cell r="R1220">
            <v>20345.900000000001</v>
          </cell>
          <cell r="S1220" t="str">
            <v>จังหวัดฮอด</v>
          </cell>
          <cell r="T1220" t="str">
            <v>ผบE666</v>
          </cell>
          <cell r="U1220">
            <v>2565</v>
          </cell>
          <cell r="V1220" t="str">
            <v>ผบE856</v>
          </cell>
          <cell r="W1220">
            <v>2565</v>
          </cell>
          <cell r="X1220">
            <v>14</v>
          </cell>
          <cell r="Y1220">
            <v>11</v>
          </cell>
          <cell r="Z1220">
            <v>2565</v>
          </cell>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715</v>
          </cell>
          <cell r="BM1220">
            <v>0</v>
          </cell>
          <cell r="BN1220" t="str">
            <v/>
          </cell>
          <cell r="BO1220" t="str">
            <v/>
          </cell>
          <cell r="BP1220" t="str">
            <v/>
          </cell>
          <cell r="BQ1220" t="str">
            <v>-</v>
          </cell>
          <cell r="BR1220" t="str">
            <v>-</v>
          </cell>
          <cell r="BS1220" t="str">
            <v>-</v>
          </cell>
          <cell r="BT1220" t="str">
            <v>นางวัชรี คำมาสาร</v>
          </cell>
          <cell r="BU1220">
            <v>888165010315</v>
          </cell>
          <cell r="BV1220" t="str">
            <v>1.นางวัชรี คำมาสาร
2.นายจงรักษ์ กันทะศิริ
3.นางจ๋อย คำมาสาร
4.นายคำหล้า เวฬุวนารักษ์
5.นายอเนก คำมาสาร</v>
          </cell>
          <cell r="BW1220" t="str">
            <v>จำเลยที่ 1
คู่สมรสจำเลยที่ 1
จำเลยที่ 2
คู่สมรสจำเลยที่ 2
จำเลยที่ 3</v>
          </cell>
          <cell r="BX1220" t="str">
            <v xml:space="preserve">3-5016-00034-42-0
3-5016-00245-48-0
3-5016-00034-41-1
3-3502-00267-30-4
3-5016-00034-43-8
</v>
          </cell>
          <cell r="BY1220"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20" t="str">
            <v>พบ</v>
          </cell>
          <cell r="CC1220" t="str">
            <v>ปฏิยุทธ์</v>
          </cell>
          <cell r="CL1220">
            <v>243941</v>
          </cell>
        </row>
        <row r="1221">
          <cell r="B1221">
            <v>2707</v>
          </cell>
          <cell r="C1221">
            <v>1218</v>
          </cell>
          <cell r="G1221">
            <v>800094810937</v>
          </cell>
          <cell r="H1221" t="str">
            <v>นางสาว</v>
          </cell>
          <cell r="I1221" t="str">
            <v xml:space="preserve">จิราพร  </v>
          </cell>
          <cell r="J1221" t="str">
            <v>เป็งใจ</v>
          </cell>
          <cell r="K1221" t="str">
            <v>1-5016-00089-27-9</v>
          </cell>
          <cell r="L1221" t="str">
            <v>ฮอด</v>
          </cell>
          <cell r="M1221" t="str">
            <v>เชียงใหม่ 3</v>
          </cell>
          <cell r="N1221">
            <v>8</v>
          </cell>
          <cell r="O1221" t="str">
            <v>สินเชื่อพัฒนาองค์กรชุมชน (รายบุคคล)</v>
          </cell>
          <cell r="P1221" t="str">
            <v>1.บุคคลค้ำประกัน</v>
          </cell>
          <cell r="Q1221">
            <v>120000</v>
          </cell>
          <cell r="R1221">
            <v>35987.480000000003</v>
          </cell>
          <cell r="S1221" t="str">
            <v>จังหวัดฮอด</v>
          </cell>
          <cell r="T1221" t="str">
            <v>ผบE888</v>
          </cell>
          <cell r="U1221">
            <v>2565</v>
          </cell>
          <cell r="V1221" t="str">
            <v>ผบE51</v>
          </cell>
          <cell r="W1221">
            <v>2566</v>
          </cell>
          <cell r="X1221">
            <v>23</v>
          </cell>
          <cell r="Y1221">
            <v>1</v>
          </cell>
          <cell r="Z1221">
            <v>2566</v>
          </cell>
          <cell r="BB1221" t="str">
            <v>รายงานสืบทรัพย์ 11/11/2567</v>
          </cell>
          <cell r="BC1221">
            <v>1500</v>
          </cell>
          <cell r="BD1221">
            <v>11</v>
          </cell>
          <cell r="BE1221">
            <v>4</v>
          </cell>
          <cell r="BF1221">
            <v>2568</v>
          </cell>
          <cell r="BG1221">
            <v>0</v>
          </cell>
          <cell r="BH1221" t="str">
            <v>-</v>
          </cell>
          <cell r="BI1221" t="str">
            <v>-</v>
          </cell>
          <cell r="BJ1221" t="str">
            <v>-</v>
          </cell>
          <cell r="BK1221">
            <v>0</v>
          </cell>
          <cell r="BL1221">
            <v>590</v>
          </cell>
          <cell r="BM1221">
            <v>0</v>
          </cell>
          <cell r="BN1221" t="str">
            <v/>
          </cell>
          <cell r="BO1221" t="str">
            <v/>
          </cell>
          <cell r="BP1221" t="str">
            <v/>
          </cell>
          <cell r="BQ1221" t="str">
            <v>-</v>
          </cell>
          <cell r="BR1221" t="str">
            <v>-</v>
          </cell>
          <cell r="BS1221" t="str">
            <v>-</v>
          </cell>
          <cell r="BT1221" t="str">
            <v>นางสาวจิราพร   เป็งใจ</v>
          </cell>
          <cell r="BU1221">
            <v>888165010326</v>
          </cell>
          <cell r="BV1221" t="str">
            <v>1.นางสาวจิราพร เป็งใจ
2.นางแสงเงิน วงค์ห้อ
3.นายชาติชาย รินแต้ว
4.นายมานิตย์ สุการมย์
5.นางฟองจันทร์ สุภารมย์</v>
          </cell>
          <cell r="BW1221" t="str">
            <v>จำเลยที่ 1
จำเลยที่ 2
คู่สมรสจำเลยที่ 2
ทายาทจำเลยที่ 3
จำเลยที่ 3</v>
          </cell>
          <cell r="BX1221" t="str">
            <v>1-5016-00089-27-9
3-5016-00028-36-5
3-5016-00020-93-3
3-5002-00067-35-4
3-5016-00005-63-2</v>
          </cell>
          <cell r="BY122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1" t="str">
            <v>พบ</v>
          </cell>
          <cell r="CC1221" t="str">
            <v>ปฏิยุทธ์</v>
          </cell>
          <cell r="CL1221">
            <v>243941</v>
          </cell>
        </row>
        <row r="1222">
          <cell r="B1222">
            <v>2708</v>
          </cell>
          <cell r="C1222">
            <v>1219</v>
          </cell>
          <cell r="G1222">
            <v>800072107587</v>
          </cell>
          <cell r="H1222" t="str">
            <v>นาง</v>
          </cell>
          <cell r="I1222" t="str">
            <v>อรทัย</v>
          </cell>
          <cell r="J1222" t="str">
            <v>ปัญญาปิน</v>
          </cell>
          <cell r="K1222" t="str">
            <v>3-5016-00242-86-3</v>
          </cell>
          <cell r="L1222" t="str">
            <v>ฮอด</v>
          </cell>
          <cell r="M1222" t="str">
            <v>เชียงใหม่ 3</v>
          </cell>
          <cell r="N1222">
            <v>8</v>
          </cell>
          <cell r="O1222" t="str">
            <v>สินเชื่อพัฒนาองค์กรชุมชน</v>
          </cell>
          <cell r="P1222" t="str">
            <v>1.บุคคลค้ำประกัน</v>
          </cell>
          <cell r="Q1222">
            <v>32259.61</v>
          </cell>
          <cell r="R1222">
            <v>9525.25</v>
          </cell>
          <cell r="S1222" t="str">
            <v>จังหวัดฮอด</v>
          </cell>
          <cell r="T1222" t="str">
            <v>ผบE798</v>
          </cell>
          <cell r="U1222">
            <v>2565</v>
          </cell>
          <cell r="V1222" t="str">
            <v>ผบE893</v>
          </cell>
          <cell r="W1222">
            <v>2565</v>
          </cell>
          <cell r="X1222">
            <v>21</v>
          </cell>
          <cell r="Y1222">
            <v>11</v>
          </cell>
          <cell r="Z1222">
            <v>2565</v>
          </cell>
          <cell r="BB1222" t="str">
            <v>รายงานสืบทรัพย์ 29/10/2567</v>
          </cell>
          <cell r="BC1222">
            <v>1800</v>
          </cell>
          <cell r="BD1222">
            <v>11</v>
          </cell>
          <cell r="BE1222">
            <v>4</v>
          </cell>
          <cell r="BF1222">
            <v>2568</v>
          </cell>
          <cell r="BG1222">
            <v>0</v>
          </cell>
          <cell r="BH1222" t="str">
            <v>-</v>
          </cell>
          <cell r="BI1222" t="str">
            <v>-</v>
          </cell>
          <cell r="BJ1222" t="str">
            <v>-</v>
          </cell>
          <cell r="BK1222">
            <v>0</v>
          </cell>
          <cell r="BL1222">
            <v>520</v>
          </cell>
          <cell r="BM1222">
            <v>0</v>
          </cell>
          <cell r="BN1222" t="str">
            <v/>
          </cell>
          <cell r="BO1222" t="str">
            <v/>
          </cell>
          <cell r="BP1222" t="str">
            <v/>
          </cell>
          <cell r="BQ1222" t="str">
            <v>-</v>
          </cell>
          <cell r="BR1222" t="str">
            <v>-</v>
          </cell>
          <cell r="BS1222" t="str">
            <v>-</v>
          </cell>
          <cell r="BT1222" t="str">
            <v>นางอรทัย ปัญญาปิน</v>
          </cell>
          <cell r="BU1222">
            <v>888165010316</v>
          </cell>
          <cell r="BV1222"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2" t="str">
            <v>จำเลยที่ 1
คู่สมรสจำเลยที่ 1
จำเลยที่ 2
คู่สมรสจำเลย 2
จำเลยที่ 3
คู่สมรสจำเลยที่ 3</v>
          </cell>
          <cell r="BX1222" t="str">
            <v>3-5016-00242-86-3
3-5016-00192-08-4
1-5016-00059-34-5
5-5016-00004-43-8
1-5016-00100-28-1
1-5099-01029-01-9</v>
          </cell>
          <cell r="BY1222"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2" t="str">
            <v>ไม่พบ</v>
          </cell>
          <cell r="CC1222" t="str">
            <v>ปฏิยุทธ์</v>
          </cell>
          <cell r="CL1222">
            <v>243941</v>
          </cell>
        </row>
        <row r="1223">
          <cell r="B1223">
            <v>2709</v>
          </cell>
          <cell r="C1223">
            <v>1220</v>
          </cell>
          <cell r="G1223">
            <v>800093867516</v>
          </cell>
          <cell r="H1223" t="str">
            <v>นาง</v>
          </cell>
          <cell r="I1223" t="str">
            <v>อังศุมาลี</v>
          </cell>
          <cell r="J1223" t="str">
            <v>ไชยคำปัน</v>
          </cell>
          <cell r="K1223" t="str">
            <v>3-5016-00212-40-9</v>
          </cell>
          <cell r="L1223" t="str">
            <v>ฮอด</v>
          </cell>
          <cell r="M1223" t="str">
            <v>เชียงใหม่ 3</v>
          </cell>
          <cell r="N1223">
            <v>8</v>
          </cell>
          <cell r="O1223" t="str">
            <v>สินเชื่อแก้ไขปัญหาหนี้นอกระบบPSA</v>
          </cell>
          <cell r="P1223" t="str">
            <v>1.บุคคลค้ำประกัน</v>
          </cell>
          <cell r="Q1223">
            <v>23330</v>
          </cell>
          <cell r="R1223">
            <v>8614.25</v>
          </cell>
          <cell r="S1223" t="str">
            <v>จังหวัดฮอด</v>
          </cell>
          <cell r="T1223" t="str">
            <v>ผบE801</v>
          </cell>
          <cell r="U1223">
            <v>2565</v>
          </cell>
          <cell r="V1223" t="str">
            <v>ผบE905</v>
          </cell>
          <cell r="W1223">
            <v>2565</v>
          </cell>
          <cell r="X1223">
            <v>22</v>
          </cell>
          <cell r="Y1223">
            <v>11</v>
          </cell>
          <cell r="Z1223">
            <v>2565</v>
          </cell>
          <cell r="BB1223" t="str">
            <v>รายงานสืบทรัพย์ 29/10/2567</v>
          </cell>
          <cell r="BC1223">
            <v>1200</v>
          </cell>
          <cell r="BD1223">
            <v>11</v>
          </cell>
          <cell r="BE1223">
            <v>4</v>
          </cell>
          <cell r="BF1223">
            <v>2568</v>
          </cell>
          <cell r="BG1223">
            <v>0</v>
          </cell>
          <cell r="BH1223" t="str">
            <v>-</v>
          </cell>
          <cell r="BI1223" t="str">
            <v>-</v>
          </cell>
          <cell r="BJ1223" t="str">
            <v>-</v>
          </cell>
          <cell r="BK1223">
            <v>0</v>
          </cell>
          <cell r="BL1223">
            <v>340</v>
          </cell>
          <cell r="BM1223">
            <v>0</v>
          </cell>
          <cell r="BN1223" t="str">
            <v/>
          </cell>
          <cell r="BO1223" t="str">
            <v/>
          </cell>
          <cell r="BP1223" t="str">
            <v/>
          </cell>
          <cell r="BQ1223" t="str">
            <v>-</v>
          </cell>
          <cell r="BR1223" t="str">
            <v>-</v>
          </cell>
          <cell r="BS1223" t="str">
            <v>-</v>
          </cell>
          <cell r="BT1223" t="str">
            <v>นางอังศุมาลี ไชยคำปัน</v>
          </cell>
          <cell r="BU1223">
            <v>888165010299</v>
          </cell>
          <cell r="BV1223" t="str">
            <v>1.นางอังศุมาลี ไชยคำปัน
2.นายสาธิด ไชยคำปัน
3.นายชัยสว่าง แสนวงค์มา
4.นางสาวเบญจมาศ โปธิ</v>
          </cell>
          <cell r="BW1223" t="str">
            <v>จำเลยที่1
คู่สมรสจำเลยที่ 1
จำเลยที่ 2
คู่สมรสจำเลยที่ 2</v>
          </cell>
          <cell r="BX1223" t="str">
            <v>3-5016-00212-40-9
3-5009-00011-56-4
3-5016-00146-24-2
3-5806-00017-53-9</v>
          </cell>
          <cell r="BY122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3" t="str">
            <v>ไม่พบ</v>
          </cell>
          <cell r="CC1223" t="str">
            <v>ปฏิยุทธ์</v>
          </cell>
          <cell r="CL1223">
            <v>243941</v>
          </cell>
        </row>
        <row r="1224">
          <cell r="B1224">
            <v>2710</v>
          </cell>
          <cell r="C1224">
            <v>1221</v>
          </cell>
          <cell r="G1224">
            <v>800083945801</v>
          </cell>
          <cell r="H1224" t="str">
            <v>นางสาว</v>
          </cell>
          <cell r="I1224" t="str">
            <v>กมลชนก</v>
          </cell>
          <cell r="J1224" t="str">
            <v>เป็งศิริ</v>
          </cell>
          <cell r="K1224" t="str">
            <v>1-5099-01052-35-5</v>
          </cell>
          <cell r="L1224" t="str">
            <v>ฮอด</v>
          </cell>
          <cell r="M1224" t="str">
            <v>เชียงใหม่ 3</v>
          </cell>
          <cell r="N1224">
            <v>8</v>
          </cell>
          <cell r="O1224" t="str">
            <v>สินเชื่อธนาคารประชาชน</v>
          </cell>
          <cell r="P1224" t="str">
            <v>1.บุคคลค้ำประกัน</v>
          </cell>
          <cell r="Q1224">
            <v>65655</v>
          </cell>
          <cell r="R1224">
            <v>27555.68</v>
          </cell>
          <cell r="S1224" t="str">
            <v>จังหวัดลำพูน</v>
          </cell>
          <cell r="T1224" t="str">
            <v>ผบE87</v>
          </cell>
          <cell r="U1224">
            <v>2566</v>
          </cell>
          <cell r="V1224" t="str">
            <v>ผบE801</v>
          </cell>
          <cell r="W1224">
            <v>2566</v>
          </cell>
          <cell r="X1224">
            <v>20</v>
          </cell>
          <cell r="Y1224">
            <v>3</v>
          </cell>
          <cell r="Z1224">
            <v>2566</v>
          </cell>
          <cell r="BB1224" t="str">
            <v>รายงานสืบทรัพย์ 29/10/2567</v>
          </cell>
          <cell r="BC1224">
            <v>1500</v>
          </cell>
          <cell r="BD1224">
            <v>11</v>
          </cell>
          <cell r="BE1224">
            <v>4</v>
          </cell>
          <cell r="BF1224">
            <v>2568</v>
          </cell>
          <cell r="BG1224">
            <v>0</v>
          </cell>
          <cell r="BH1224" t="str">
            <v>-</v>
          </cell>
          <cell r="BI1224" t="str">
            <v>-</v>
          </cell>
          <cell r="BJ1224" t="str">
            <v>-</v>
          </cell>
          <cell r="BK1224">
            <v>0</v>
          </cell>
          <cell r="BL1224">
            <v>485</v>
          </cell>
          <cell r="BM1224">
            <v>0</v>
          </cell>
          <cell r="BN1224" t="str">
            <v/>
          </cell>
          <cell r="BO1224" t="str">
            <v/>
          </cell>
          <cell r="BP1224" t="str">
            <v/>
          </cell>
          <cell r="BQ1224" t="str">
            <v>-</v>
          </cell>
          <cell r="BR1224" t="str">
            <v>-</v>
          </cell>
          <cell r="BS1224" t="str">
            <v>-</v>
          </cell>
          <cell r="BT1224" t="str">
            <v>นางสาวกมลชนก เป็งศิริ</v>
          </cell>
          <cell r="BU1224">
            <v>888165010300</v>
          </cell>
          <cell r="BV1224"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4" t="str">
            <v>จำเลยที่ 1
จำเลยที่ 2
คู่สมรสจำเลยที่ 2
จำเลยที่ 3
คู่สมรสจำเลยที่ 3</v>
          </cell>
          <cell r="BX1224" t="str">
            <v>1-5099-01052-35-5
1-5101-00201-54-1
1-6398-00074-82-4
2-5002-00016-55-7
5-5013-00008-47-1</v>
          </cell>
          <cell r="BY1224"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4" t="str">
            <v>ไม่พบ</v>
          </cell>
          <cell r="CC1224" t="str">
            <v>ปฏิยุทธ์</v>
          </cell>
          <cell r="CL1224">
            <v>243941</v>
          </cell>
        </row>
        <row r="1225">
          <cell r="B1225">
            <v>2711</v>
          </cell>
          <cell r="C1225">
            <v>1222</v>
          </cell>
          <cell r="G1225">
            <v>800084083628</v>
          </cell>
          <cell r="H1225" t="str">
            <v>นางสาว</v>
          </cell>
          <cell r="I1225" t="str">
            <v>สุกัลยา</v>
          </cell>
          <cell r="J1225" t="str">
            <v>ตาณะศรี</v>
          </cell>
          <cell r="K1225" t="str">
            <v>3-5016-00268-61-7</v>
          </cell>
          <cell r="L1225" t="str">
            <v>ฮอด</v>
          </cell>
          <cell r="M1225" t="str">
            <v>เชียงใหม่ 3</v>
          </cell>
          <cell r="N1225">
            <v>8</v>
          </cell>
          <cell r="O1225" t="str">
            <v>สินเชื่อธนาคารประชาชน</v>
          </cell>
          <cell r="P1225" t="str">
            <v>1.บุคคลค้ำประกัน</v>
          </cell>
          <cell r="Q1225">
            <v>44440</v>
          </cell>
          <cell r="R1225">
            <v>23801.34</v>
          </cell>
          <cell r="S1225" t="str">
            <v>จังหวัดฮอด</v>
          </cell>
          <cell r="T1225" t="str">
            <v>ผบE671</v>
          </cell>
          <cell r="U1225">
            <v>2565</v>
          </cell>
          <cell r="V1225" t="str">
            <v>ผบE771</v>
          </cell>
          <cell r="W1225">
            <v>2565</v>
          </cell>
          <cell r="X1225">
            <v>11</v>
          </cell>
          <cell r="Y1225">
            <v>10</v>
          </cell>
          <cell r="Z1225">
            <v>2565</v>
          </cell>
          <cell r="BB1225" t="str">
            <v>รายงานสืบทรัพย์ 11/11/2567</v>
          </cell>
          <cell r="BC1225">
            <v>1500</v>
          </cell>
          <cell r="BD1225">
            <v>11</v>
          </cell>
          <cell r="BE1225">
            <v>4</v>
          </cell>
          <cell r="BF1225">
            <v>2568</v>
          </cell>
          <cell r="BG1225">
            <v>0</v>
          </cell>
          <cell r="BH1225" t="str">
            <v>-</v>
          </cell>
          <cell r="BI1225" t="str">
            <v>-</v>
          </cell>
          <cell r="BJ1225" t="str">
            <v>-</v>
          </cell>
          <cell r="BK1225">
            <v>0</v>
          </cell>
          <cell r="BL1225">
            <v>1380</v>
          </cell>
          <cell r="BM1225">
            <v>0</v>
          </cell>
          <cell r="BN1225" t="str">
            <v/>
          </cell>
          <cell r="BO1225" t="str">
            <v/>
          </cell>
          <cell r="BP1225" t="str">
            <v/>
          </cell>
          <cell r="BQ1225" t="str">
            <v>-</v>
          </cell>
          <cell r="BR1225" t="str">
            <v>-</v>
          </cell>
          <cell r="BS1225" t="str">
            <v>-</v>
          </cell>
          <cell r="BT1225" t="str">
            <v>นางสาวสุกัลยา ตาณะศรี</v>
          </cell>
          <cell r="BU1225">
            <v>888165010305</v>
          </cell>
          <cell r="BV1225" t="str">
            <v>1.นางสาวสุกัลยา ตาณะศรี
2.นายสิทธิชัย ฐิติมงคลชัย
3.นายจักร์พงษ์ รินแต้ว
4.นางสาวธิดารัตน์ พรมราช
5.นายสมพิศ เตงนุ</v>
          </cell>
          <cell r="BW1225" t="str">
            <v>จำเลยที่ 1
คู่สมรสจำเลยที่ 1
จำเลยที่ 2
คู่สมรสจำเลยที่ 2
จำเลยที่ 3</v>
          </cell>
          <cell r="BX1225" t="str">
            <v>3-5016-00268-61-7
3-5709-00157-36-4
1-5002-00108-92-5
1-5016-00082-49-5
3-5016-00021-37-9</v>
          </cell>
          <cell r="BY122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5" t="str">
            <v>พบ</v>
          </cell>
          <cell r="CC1225" t="str">
            <v>ปฏิยุทธ์</v>
          </cell>
          <cell r="CL1225">
            <v>243941</v>
          </cell>
        </row>
        <row r="1226">
          <cell r="B1226">
            <v>2712</v>
          </cell>
          <cell r="C1226">
            <v>1223</v>
          </cell>
          <cell r="G1226">
            <v>800096536043</v>
          </cell>
          <cell r="H1226" t="str">
            <v>นาง</v>
          </cell>
          <cell r="I1226" t="str">
            <v>มีนา</v>
          </cell>
          <cell r="J1226" t="str">
            <v>แก้วเกิดก่อน</v>
          </cell>
          <cell r="K1226" t="str">
            <v>3-5002-00826-13-1</v>
          </cell>
          <cell r="L1226" t="str">
            <v>ฮอด</v>
          </cell>
          <cell r="M1226" t="str">
            <v>เชียงใหม่ 3</v>
          </cell>
          <cell r="N1226">
            <v>8</v>
          </cell>
          <cell r="O1226" t="str">
            <v>สินเชื่อแก้ไขปัญหาหนี้นอกระบบPSA</v>
          </cell>
          <cell r="P1226" t="str">
            <v>1.บุคคลค้ำประกัน</v>
          </cell>
          <cell r="Q1226">
            <v>24980</v>
          </cell>
          <cell r="R1226">
            <v>3845.73</v>
          </cell>
          <cell r="S1226" t="str">
            <v>จังหวัดฮอด</v>
          </cell>
          <cell r="T1226" t="str">
            <v>ผบE992</v>
          </cell>
          <cell r="U1226">
            <v>2565</v>
          </cell>
          <cell r="V1226" t="str">
            <v>ผบE139</v>
          </cell>
          <cell r="W1226">
            <v>2566</v>
          </cell>
          <cell r="X1226">
            <v>7</v>
          </cell>
          <cell r="Y1226">
            <v>2</v>
          </cell>
          <cell r="Z1226">
            <v>2566</v>
          </cell>
          <cell r="BB1226" t="str">
            <v>รายงานสืบทรัพย์ 11/11/2567</v>
          </cell>
          <cell r="BC1226">
            <v>1200</v>
          </cell>
          <cell r="BD1226">
            <v>11</v>
          </cell>
          <cell r="BE1226">
            <v>4</v>
          </cell>
          <cell r="BF1226">
            <v>2568</v>
          </cell>
          <cell r="BG1226">
            <v>0</v>
          </cell>
          <cell r="BH1226" t="str">
            <v>-</v>
          </cell>
          <cell r="BI1226" t="str">
            <v>-</v>
          </cell>
          <cell r="BJ1226" t="str">
            <v>-</v>
          </cell>
          <cell r="BK1226">
            <v>0</v>
          </cell>
          <cell r="BL1226">
            <v>1125</v>
          </cell>
          <cell r="BM1226">
            <v>0</v>
          </cell>
          <cell r="BN1226" t="str">
            <v/>
          </cell>
          <cell r="BO1226" t="str">
            <v/>
          </cell>
          <cell r="BP1226" t="str">
            <v/>
          </cell>
          <cell r="BQ1226" t="str">
            <v>-</v>
          </cell>
          <cell r="BR1226" t="str">
            <v>-</v>
          </cell>
          <cell r="BS1226" t="str">
            <v>-</v>
          </cell>
          <cell r="BT1226" t="str">
            <v>นางมีนา แก้วเกิดก่อน</v>
          </cell>
          <cell r="BU1226">
            <v>888165010317</v>
          </cell>
          <cell r="BV1226" t="str">
            <v>1.นางมีนา แก้วเกิดก่อน
2.นายสมมี แก้วเกิดก่อน
3.นางสาวศรีทอน มหายศ
4.นายพีระพล เกิดพันธุ์พงษ์</v>
          </cell>
          <cell r="BW1226" t="str">
            <v>จำเลยที่ 1
คู่สมรสจำเลยที่ 1
จำเลยที่ 2
จำเลยที่ 3</v>
          </cell>
          <cell r="BX1226" t="str">
            <v>3-5002-00826-13-1
3-5002-00826-02-6
3-5002-00824-52-0
3-6501-00918-49-1</v>
          </cell>
          <cell r="BY122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6" t="str">
            <v>พบ</v>
          </cell>
          <cell r="CC1226" t="str">
            <v>ปฏิยุทธ์</v>
          </cell>
          <cell r="CL1226">
            <v>243941</v>
          </cell>
        </row>
        <row r="1227">
          <cell r="B1227">
            <v>2716</v>
          </cell>
          <cell r="C1227">
            <v>1224</v>
          </cell>
          <cell r="D1227">
            <v>9</v>
          </cell>
          <cell r="E1227">
            <v>8</v>
          </cell>
          <cell r="F1227">
            <v>2567</v>
          </cell>
          <cell r="G1227">
            <v>800098449864</v>
          </cell>
          <cell r="H1227" t="str">
            <v>นาย</v>
          </cell>
          <cell r="I1227" t="str">
            <v>สุธีร์</v>
          </cell>
          <cell r="J1227" t="str">
            <v>ทองคำขาว</v>
          </cell>
          <cell r="K1227" t="str">
            <v>3-1010-00501-66-7</v>
          </cell>
          <cell r="L1227" t="str">
            <v>บิ๊กซี หางดง</v>
          </cell>
          <cell r="M1227" t="str">
            <v>เชียงใหม่ 3</v>
          </cell>
          <cell r="N1227">
            <v>8</v>
          </cell>
          <cell r="O1227" t="str">
            <v>สินเชื่อ ธนาคารประชาชนเพื่อผู้มีสวัสดิการแห่งรัฐ</v>
          </cell>
          <cell r="S1227" t="str">
            <v>แขวงเชียงใหม่</v>
          </cell>
          <cell r="T1227" t="str">
            <v>ผบE3221</v>
          </cell>
          <cell r="U1227">
            <v>2567</v>
          </cell>
          <cell r="V1227" t="str">
            <v>ผบE5127</v>
          </cell>
          <cell r="W1227">
            <v>2567</v>
          </cell>
          <cell r="X1227">
            <v>10</v>
          </cell>
          <cell r="Y1227">
            <v>6</v>
          </cell>
          <cell r="Z1227">
            <v>2567</v>
          </cell>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นายสุธีร์ ทองคำขาว</v>
          </cell>
          <cell r="BU1227">
            <v>0</v>
          </cell>
          <cell r="BV1227" t="str">
            <v>1.นายสุธีร์ ทองคำขาว</v>
          </cell>
          <cell r="BW1227" t="str">
            <v>จำเลยที่ 1</v>
          </cell>
          <cell r="BX1227" t="str">
            <v>3-1010-00501-66-7</v>
          </cell>
          <cell r="BY1227"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7" t="str">
            <v>ไม่พบ</v>
          </cell>
          <cell r="CC1227" t="str">
            <v>ปฏิยุทธ์</v>
          </cell>
        </row>
        <row r="1228">
          <cell r="B1228">
            <v>2717</v>
          </cell>
          <cell r="C1228">
            <v>1225</v>
          </cell>
          <cell r="D1228">
            <v>9</v>
          </cell>
          <cell r="E1228">
            <v>8</v>
          </cell>
          <cell r="F1228">
            <v>2567</v>
          </cell>
          <cell r="G1228">
            <v>800124741698</v>
          </cell>
          <cell r="H1228" t="str">
            <v>นางสาว</v>
          </cell>
          <cell r="I1228" t="str">
            <v xml:space="preserve">เบญจวรรณ </v>
          </cell>
          <cell r="J1228" t="str">
            <v>ก๋าแก้ว</v>
          </cell>
          <cell r="K1228" t="str">
            <v>3-5012-01021-98-7</v>
          </cell>
          <cell r="L1228" t="str">
            <v>สันป่าตอง</v>
          </cell>
          <cell r="M1228" t="str">
            <v>เชียงใหม่ 3</v>
          </cell>
          <cell r="N1228">
            <v>8</v>
          </cell>
          <cell r="O1228" t="str">
            <v>สินเชื่อ ธนาคารประชาชน</v>
          </cell>
          <cell r="P1228" t="str">
            <v>1.บุคคลค้ำประกัน</v>
          </cell>
          <cell r="S1228" t="str">
            <v>แขวงเชียงใหม่</v>
          </cell>
          <cell r="T1228" t="str">
            <v>ผบE3202</v>
          </cell>
          <cell r="U1228">
            <v>2567</v>
          </cell>
          <cell r="V1228" t="str">
            <v>ผบE5130</v>
          </cell>
          <cell r="W1228">
            <v>2567</v>
          </cell>
          <cell r="X1228">
            <v>10</v>
          </cell>
          <cell r="Y1228">
            <v>6</v>
          </cell>
          <cell r="Z1228">
            <v>2567</v>
          </cell>
          <cell r="BB1228" t="str">
            <v>สืบทรัพย์ 9/8/67</v>
          </cell>
          <cell r="BC1228" t="str">
            <v/>
          </cell>
          <cell r="BD1228" t="str">
            <v/>
          </cell>
          <cell r="BE1228" t="str">
            <v/>
          </cell>
          <cell r="BF1228" t="str">
            <v/>
          </cell>
          <cell r="BG1228" t="str">
            <v/>
          </cell>
          <cell r="BH1228" t="str">
            <v/>
          </cell>
          <cell r="BI1228" t="str">
            <v/>
          </cell>
          <cell r="BJ1228" t="str">
            <v/>
          </cell>
          <cell r="BK1228" t="str">
            <v/>
          </cell>
          <cell r="BL1228" t="str">
            <v/>
          </cell>
          <cell r="BM1228" t="str">
            <v/>
          </cell>
          <cell r="BN1228" t="str">
            <v/>
          </cell>
          <cell r="BO1228" t="str">
            <v/>
          </cell>
          <cell r="BP1228" t="str">
            <v/>
          </cell>
          <cell r="BQ1228" t="str">
            <v/>
          </cell>
          <cell r="BR1228" t="str">
            <v/>
          </cell>
          <cell r="BS1228" t="str">
            <v/>
          </cell>
          <cell r="BT1228" t="str">
            <v>นางสาวเบญจวรรณ  ก๋าแก้ว</v>
          </cell>
          <cell r="BU1228">
            <v>0</v>
          </cell>
          <cell r="BV1228" t="str">
            <v>1.นางสาวเบญจวรรณ ก๋าแก้ว
2.นางสาวพิศมัย เศรษฐยะ</v>
          </cell>
          <cell r="BW1228" t="str">
            <v>จำเลยที่ 1
จ้เลยที่ 2</v>
          </cell>
          <cell r="BX1228" t="str">
            <v>3-5012-01021-98-7
3-5005-00463-68-9</v>
          </cell>
          <cell r="BY1228"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8" t="str">
            <v>ไม่พบ</v>
          </cell>
          <cell r="CC1228" t="str">
            <v>ปฏิยุทธ์</v>
          </cell>
        </row>
        <row r="1229">
          <cell r="B1229">
            <v>2718</v>
          </cell>
          <cell r="C1229">
            <v>1226</v>
          </cell>
          <cell r="D1229">
            <v>9</v>
          </cell>
          <cell r="E1229">
            <v>8</v>
          </cell>
          <cell r="F1229">
            <v>2567</v>
          </cell>
          <cell r="G1229">
            <v>800103644582</v>
          </cell>
          <cell r="H1229" t="str">
            <v>นาง</v>
          </cell>
          <cell r="I1229" t="str">
            <v>รุ่งนภา</v>
          </cell>
          <cell r="J1229" t="str">
            <v>ไชยวรรณ</v>
          </cell>
          <cell r="K1229" t="str">
            <v>3-5019-00471-47-7</v>
          </cell>
          <cell r="L1229" t="str">
            <v>สารภี</v>
          </cell>
          <cell r="M1229" t="str">
            <v>เชียงใหม่ 3</v>
          </cell>
          <cell r="N1229">
            <v>8</v>
          </cell>
          <cell r="O1229" t="str">
            <v>สินเชื่อ ธนาคารประชาชน</v>
          </cell>
          <cell r="S1229" t="str">
            <v>แขวงเชียงใหม่</v>
          </cell>
          <cell r="T1229" t="str">
            <v>ผบE3204</v>
          </cell>
          <cell r="U1229">
            <v>2567</v>
          </cell>
          <cell r="V1229" t="str">
            <v>ผบE5131</v>
          </cell>
          <cell r="W1229">
            <v>2567</v>
          </cell>
          <cell r="X1229">
            <v>10</v>
          </cell>
          <cell r="Y1229">
            <v>6</v>
          </cell>
          <cell r="Z1229">
            <v>2567</v>
          </cell>
          <cell r="BB1229" t="str">
            <v>สืบทรัพย์ 9/8/67//รายงานผลสืบ 16/10/2567</v>
          </cell>
          <cell r="BC1229">
            <v>600</v>
          </cell>
          <cell r="BD1229">
            <v>17</v>
          </cell>
          <cell r="BE1229">
            <v>2</v>
          </cell>
          <cell r="BF1229">
            <v>2568</v>
          </cell>
          <cell r="BG1229">
            <v>0</v>
          </cell>
          <cell r="BH1229" t="str">
            <v>-</v>
          </cell>
          <cell r="BI1229" t="str">
            <v>-</v>
          </cell>
          <cell r="BJ1229" t="str">
            <v>-</v>
          </cell>
          <cell r="BK1229">
            <v>0</v>
          </cell>
          <cell r="BL1229">
            <v>520</v>
          </cell>
          <cell r="BM1229">
            <v>0</v>
          </cell>
          <cell r="BN1229" t="str">
            <v/>
          </cell>
          <cell r="BO1229" t="str">
            <v/>
          </cell>
          <cell r="BP1229" t="str">
            <v/>
          </cell>
          <cell r="BQ1229" t="str">
            <v>-</v>
          </cell>
          <cell r="BR1229" t="str">
            <v>-</v>
          </cell>
          <cell r="BS1229" t="str">
            <v>-</v>
          </cell>
          <cell r="BT1229" t="str">
            <v>นางรุ่งนภา ไชยวรรณ</v>
          </cell>
          <cell r="BU1229">
            <v>888166010341</v>
          </cell>
          <cell r="BV1229" t="str">
            <v>1.นางรุ่งนภา  ไชยวรรณ์
2.นายธรรมศักดิ์  ไชยวรรณ์</v>
          </cell>
          <cell r="BW1229" t="str">
            <v>จำเลย
คู่สมรสจำเลย</v>
          </cell>
          <cell r="BX1229" t="str">
            <v>3-5019-00471-47-7
3-5019-00163-44-6</v>
          </cell>
          <cell r="BY1229" t="str">
            <v xml:space="preserve">-ไม่พบว่ามีกรรมสิทธิ์ในที่ดิน อ.สารภี จ.เชียงใหม่
-ไม่พบว่ามีกรรมสิทธิ์ในที่ดิน อ.สารภี จ.เชียงใหม่
</v>
          </cell>
          <cell r="BZ1229" t="str">
            <v>ไม่พบทรัพย์</v>
          </cell>
          <cell r="CB1229">
            <v>2</v>
          </cell>
          <cell r="CC1229" t="str">
            <v>นุสบา</v>
          </cell>
          <cell r="CL1229">
            <v>243936</v>
          </cell>
        </row>
        <row r="1230">
          <cell r="B1230">
            <v>2719</v>
          </cell>
          <cell r="C1230">
            <v>1227</v>
          </cell>
          <cell r="D1230">
            <v>13</v>
          </cell>
          <cell r="E1230">
            <v>8</v>
          </cell>
          <cell r="F1230">
            <v>2567</v>
          </cell>
          <cell r="G1230">
            <v>800096241867</v>
          </cell>
          <cell r="H1230" t="str">
            <v>นาง</v>
          </cell>
          <cell r="I1230" t="str">
            <v>ช่อทิพย์</v>
          </cell>
          <cell r="J1230" t="str">
            <v>คำปาลี</v>
          </cell>
          <cell r="K1230" t="str">
            <v>3-5017-00198-13-1</v>
          </cell>
          <cell r="L1230" t="str">
            <v>ดอยเต่า</v>
          </cell>
          <cell r="M1230" t="str">
            <v>เชียงใหม่ 3</v>
          </cell>
          <cell r="N1230">
            <v>8</v>
          </cell>
          <cell r="O1230" t="str">
            <v>สินเชื่อแก้ไขปัญหาหนี้นอกระบบ PS</v>
          </cell>
          <cell r="P1230" t="str">
            <v>1.บุคคลค้ำประกัน</v>
          </cell>
          <cell r="S1230" t="str">
            <v>จังหวัดฮอด</v>
          </cell>
          <cell r="T1230" t="str">
            <v>ผบE419</v>
          </cell>
          <cell r="U1230">
            <v>2565</v>
          </cell>
          <cell r="V1230" t="str">
            <v>ผบE545</v>
          </cell>
          <cell r="W1230">
            <v>2565</v>
          </cell>
          <cell r="X1230">
            <v>27</v>
          </cell>
          <cell r="Y1230">
            <v>7</v>
          </cell>
          <cell r="Z1230">
            <v>2565</v>
          </cell>
          <cell r="BB1230" t="str">
            <v>สืบทรัพย์ 13/8/67 // (รายงาน 12/10/2567)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นางช่อทิพย์ คำปาลี</v>
          </cell>
          <cell r="BU1230">
            <v>0</v>
          </cell>
          <cell r="BV1230" t="str">
            <v xml:space="preserve">1.นางช่อทิพย์ คำปาลี
2.นายอุไล กองศรี
3.นางสาวอัญชลี เทียนช้อน
4.นายจรัญ บุญแหน้น
</v>
          </cell>
          <cell r="BW1230" t="str">
            <v>จำเลยที่ 1
จำเลยที่ 2
คู่สมรสจำเลยที่ 2
จำเลยที่ 3</v>
          </cell>
          <cell r="BX1230" t="str">
            <v>3-5017-00198-13-1
3-3612-00674-61-0
1-5017-00052-95-4
3-5017-00030-58-2</v>
          </cell>
          <cell r="BY1230"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30" t="str">
            <v>พบ</v>
          </cell>
          <cell r="CC1230" t="str">
            <v>ปฏิยุทธ์</v>
          </cell>
        </row>
        <row r="1231">
          <cell r="B1231">
            <v>2720</v>
          </cell>
          <cell r="C1231">
            <v>1228</v>
          </cell>
          <cell r="D1231">
            <v>13</v>
          </cell>
          <cell r="E1231">
            <v>8</v>
          </cell>
          <cell r="F1231">
            <v>2567</v>
          </cell>
          <cell r="G1231">
            <v>800125269392</v>
          </cell>
          <cell r="H1231" t="str">
            <v>นางสาว</v>
          </cell>
          <cell r="I1231" t="str">
            <v>รุ่งทิวา</v>
          </cell>
          <cell r="J1231" t="str">
            <v>ตุ้มปามา</v>
          </cell>
          <cell r="K1231" t="str">
            <v>1-5002-00167-60-3</v>
          </cell>
          <cell r="L1231" t="str">
            <v>จอมทอง</v>
          </cell>
          <cell r="M1231" t="str">
            <v>เชียงใหม่ 3</v>
          </cell>
          <cell r="N1231">
            <v>8</v>
          </cell>
          <cell r="O1231" t="str">
            <v xml:space="preserve">สินเชื่อผู้มีรายได้ประจำ Covid-19 </v>
          </cell>
          <cell r="P1231" t="str">
            <v>1.บุคคลค้ำประกัน</v>
          </cell>
          <cell r="S1231" t="str">
            <v>จังหวัดฮอด</v>
          </cell>
          <cell r="T1231" t="str">
            <v>ผบE436</v>
          </cell>
          <cell r="U1231">
            <v>2565</v>
          </cell>
          <cell r="V1231" t="str">
            <v>ผบE555</v>
          </cell>
          <cell r="W1231">
            <v>2565</v>
          </cell>
          <cell r="AA1231">
            <v>27</v>
          </cell>
          <cell r="AB1231">
            <v>7</v>
          </cell>
          <cell r="AC1231">
            <v>2565</v>
          </cell>
          <cell r="BB1231" t="str">
            <v>สืบทรัพย์ 13/8/67 // (รายงาน 7/10/2567)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นางสาวรุ่งทิวา ตุ้มปามา</v>
          </cell>
          <cell r="BU1231">
            <v>0</v>
          </cell>
          <cell r="BV1231"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1" t="str">
            <v>จำเลยที่ 1
คู่สมรสจำเลยที่ 1
จำเลยที่ 2
คู่สมรสจำเลลยที่ 2
จำเลยที่ 3</v>
          </cell>
          <cell r="BX1231" t="str">
            <v>1-5002-00167-60-3
1-5002-00138-35-2
1-5801-00058-14-4
3-5106-00256-63-4
1-5099-01420-17-6</v>
          </cell>
          <cell r="BY12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1" t="str">
            <v>ไม่พบ</v>
          </cell>
          <cell r="CC1231" t="str">
            <v>ปฏิยุทธ์</v>
          </cell>
        </row>
        <row r="1232">
          <cell r="B1232">
            <v>2721</v>
          </cell>
          <cell r="C1232">
            <v>1229</v>
          </cell>
          <cell r="D1232">
            <v>13</v>
          </cell>
          <cell r="E1232">
            <v>8</v>
          </cell>
          <cell r="F1232">
            <v>2567</v>
          </cell>
          <cell r="G1232">
            <v>800095501592</v>
          </cell>
          <cell r="H1232" t="str">
            <v>นาง</v>
          </cell>
          <cell r="I1232" t="str">
            <v>ทัศนีย์</v>
          </cell>
          <cell r="J1232" t="str">
            <v>สุต๋าคำ</v>
          </cell>
          <cell r="K1232" t="str">
            <v>3-5002-00682-29-6</v>
          </cell>
          <cell r="L1232" t="str">
            <v>จอมทอง</v>
          </cell>
          <cell r="M1232" t="str">
            <v>เชียงใหม่ 3</v>
          </cell>
          <cell r="N1232">
            <v>8</v>
          </cell>
          <cell r="O1232" t="str">
            <v>สินเชื่อแก้ไขปัญหาหนี้นอกระบบ PS</v>
          </cell>
          <cell r="P1232" t="str">
            <v>1.บุคคลค้ำประกัน</v>
          </cell>
          <cell r="S1232" t="str">
            <v>จังหวัดฮอด</v>
          </cell>
          <cell r="T1232" t="str">
            <v>ผบE435</v>
          </cell>
          <cell r="U1232">
            <v>2565</v>
          </cell>
          <cell r="V1232" t="str">
            <v>ผบE554</v>
          </cell>
          <cell r="W1232">
            <v>2565</v>
          </cell>
          <cell r="AA1232">
            <v>27</v>
          </cell>
          <cell r="AB1232">
            <v>7</v>
          </cell>
          <cell r="AC1232">
            <v>2565</v>
          </cell>
          <cell r="BB1232" t="str">
            <v>สืบทรัพย์ 13/8/67 // (รายงาน 12/10/2567)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นางทัศนีย์ สุต๋าคำ</v>
          </cell>
          <cell r="BU1232">
            <v>0</v>
          </cell>
          <cell r="BV1232" t="str">
            <v xml:space="preserve">1.นางทัศนีย์ สุต๋าคำ
2.นางภัควลัญชญ์ พลเมฆ
3.นายพิทักษ์ พลเมฆ
</v>
          </cell>
          <cell r="BW1232" t="str">
            <v>จำเลยที่ 1
จำเลยที่ 2
คู่สมรสจำเลยที่ 2</v>
          </cell>
          <cell r="BX1232" t="str">
            <v>3-5002-00682-29-6
3-5103-00401-62-1
1-5106-00066-53-7</v>
          </cell>
          <cell r="BY1232"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2" t="str">
            <v>ไม่พบ</v>
          </cell>
          <cell r="CC1232" t="str">
            <v>ปฏิยุทธ์</v>
          </cell>
        </row>
        <row r="1233">
          <cell r="B1233">
            <v>2722</v>
          </cell>
          <cell r="C1233">
            <v>1230</v>
          </cell>
          <cell r="D1233">
            <v>13</v>
          </cell>
          <cell r="E1233">
            <v>8</v>
          </cell>
          <cell r="F1233">
            <v>2567</v>
          </cell>
          <cell r="G1233">
            <v>800053944990</v>
          </cell>
          <cell r="H1233" t="str">
            <v>นาย</v>
          </cell>
          <cell r="I1233" t="str">
            <v>โหล่ง</v>
          </cell>
          <cell r="J1233" t="str">
            <v>จ่อพอ</v>
          </cell>
          <cell r="K1233" t="str">
            <v>3-5017-00058-01-1</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ผบE286</v>
          </cell>
          <cell r="U1233">
            <v>2567</v>
          </cell>
          <cell r="V1233" t="str">
            <v>ผบE509</v>
          </cell>
          <cell r="W1233">
            <v>2567</v>
          </cell>
          <cell r="AA1233">
            <v>28</v>
          </cell>
          <cell r="AB1233">
            <v>5</v>
          </cell>
          <cell r="AC1233">
            <v>2567</v>
          </cell>
          <cell r="BB1233" t="str">
            <v>สืบทรัพย์ 13/8/67 // (รายงาน 7/10/2567)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นายโหล่ง จ่อพอ</v>
          </cell>
          <cell r="BU1233">
            <v>883263011406</v>
          </cell>
          <cell r="BV1233" t="str">
            <v xml:space="preserve">1.นายโหล่ง จ่อพอ
2.นางสาวรุ่งพาวรรณ์ สุขแบะ
3.นายเดช หล้าแกละ
</v>
          </cell>
          <cell r="BW1233" t="str">
            <v>จำเลยที 1
จำเลยที่ 2
จำเลยที่ 3</v>
          </cell>
          <cell r="BX1233" t="str">
            <v>3-5017-00058-01-1
3-5017-00044-09-5
2-5017-00017-86-3</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3" t="str">
            <v>ไม่พบ</v>
          </cell>
          <cell r="CC1233" t="str">
            <v>ปฏิยุทธ์</v>
          </cell>
        </row>
        <row r="1234">
          <cell r="B1234">
            <v>2723</v>
          </cell>
          <cell r="C1234">
            <v>1231</v>
          </cell>
          <cell r="D1234">
            <v>13</v>
          </cell>
          <cell r="E1234">
            <v>8</v>
          </cell>
          <cell r="F1234">
            <v>2567</v>
          </cell>
          <cell r="G1234">
            <v>800041124523</v>
          </cell>
          <cell r="H1234" t="str">
            <v>นางสาว</v>
          </cell>
          <cell r="I1234" t="str">
            <v>อภิชยา</v>
          </cell>
          <cell r="J1234" t="str">
            <v>แก้วมณี</v>
          </cell>
          <cell r="K1234" t="str">
            <v>1-5017-00056-30-5</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ผบE278</v>
          </cell>
          <cell r="U1234">
            <v>2567</v>
          </cell>
          <cell r="V1234" t="str">
            <v>ผบE506</v>
          </cell>
          <cell r="W1234">
            <v>2567</v>
          </cell>
          <cell r="AA1234">
            <v>28</v>
          </cell>
          <cell r="AB1234">
            <v>5</v>
          </cell>
          <cell r="AC1234">
            <v>2567</v>
          </cell>
          <cell r="BB1234" t="str">
            <v>สืบทรัพย์ 13/8/67 // (รายงาน 12/10/2567)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นางสาวอภิชยา แก้วมณี</v>
          </cell>
          <cell r="BU1234">
            <v>888166010450</v>
          </cell>
          <cell r="BV1234" t="str">
            <v>1.นางสาวกมลเนตร ศรีใสย์ 
2.นายประชากร อันปาน
3.นายจรูญ มูลอุด
4.นางสาวจรรยา พิมสาร
5.นายอินสวน เดินฉาย</v>
          </cell>
          <cell r="BW1234" t="str">
            <v>จำเลยที่ 1
คู่สมรสจำเลยที่ 1
จำเลยที่ 2
คู่สมรสจำเลยที่ 2
จำเลยที่3</v>
          </cell>
          <cell r="BX1234" t="str">
            <v>1-5017-00056-30-5
1-6207-00041-40-3
3-5017-00086-78-2
3-5017-00086-37-5
3-5017-00088-56-4</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5">
          <cell r="B1235">
            <v>2724</v>
          </cell>
          <cell r="C1235">
            <v>1232</v>
          </cell>
          <cell r="D1235">
            <v>13</v>
          </cell>
          <cell r="E1235">
            <v>8</v>
          </cell>
          <cell r="F1235">
            <v>2567</v>
          </cell>
          <cell r="G1235">
            <v>800041768105</v>
          </cell>
          <cell r="H1235" t="str">
            <v>นาย</v>
          </cell>
          <cell r="I1235" t="str">
            <v>กิติพงษ์</v>
          </cell>
          <cell r="J1235" t="str">
            <v>มูลอ้าย</v>
          </cell>
          <cell r="K1235" t="str">
            <v>1-5017-00069-77-6</v>
          </cell>
          <cell r="L1235" t="str">
            <v>ดอยเต่า</v>
          </cell>
          <cell r="M1235" t="str">
            <v>เชียงใหม่ 3</v>
          </cell>
          <cell r="N1235">
            <v>8</v>
          </cell>
          <cell r="O1235" t="str">
            <v>สินเชื่อพัฒนาองค์กรชุมชน</v>
          </cell>
          <cell r="P1235" t="str">
            <v>1.บุคคลค้ำประกัน</v>
          </cell>
          <cell r="S1235" t="str">
            <v>จังหวัดฮอด</v>
          </cell>
          <cell r="T1235" t="str">
            <v>ผบE284</v>
          </cell>
          <cell r="U1235">
            <v>2567</v>
          </cell>
          <cell r="V1235" t="str">
            <v>ผบE507</v>
          </cell>
          <cell r="W1235">
            <v>2567</v>
          </cell>
          <cell r="AA1235">
            <v>28</v>
          </cell>
          <cell r="AB1235">
            <v>5</v>
          </cell>
          <cell r="AC1235">
            <v>2567</v>
          </cell>
          <cell r="BB1235" t="str">
            <v>สืบทรัพย์ 13/8/67 รายงานวันที่ 19/10/2567</v>
          </cell>
          <cell r="BC1235" t="str">
            <v/>
          </cell>
          <cell r="BD1235" t="str">
            <v/>
          </cell>
          <cell r="BE1235" t="str">
            <v/>
          </cell>
          <cell r="BF1235" t="str">
            <v/>
          </cell>
          <cell r="BG1235" t="str">
            <v/>
          </cell>
          <cell r="BH1235" t="str">
            <v/>
          </cell>
          <cell r="BI1235" t="str">
            <v/>
          </cell>
          <cell r="BJ1235" t="str">
            <v/>
          </cell>
          <cell r="BK1235" t="str">
            <v/>
          </cell>
          <cell r="BL1235" t="str">
            <v/>
          </cell>
          <cell r="BM1235" t="str">
            <v/>
          </cell>
          <cell r="BN1235" t="str">
            <v/>
          </cell>
          <cell r="BO1235" t="str">
            <v/>
          </cell>
          <cell r="BP1235" t="str">
            <v/>
          </cell>
          <cell r="BQ1235" t="str">
            <v/>
          </cell>
          <cell r="BR1235" t="str">
            <v/>
          </cell>
          <cell r="BS1235" t="str">
            <v/>
          </cell>
          <cell r="BT1235" t="str">
            <v>นายกิติพงษ์ มูลอ้าย</v>
          </cell>
          <cell r="BU1235">
            <v>888166010445</v>
          </cell>
          <cell r="BV1235" t="str">
            <v>1.นายกิติพงษ์ มูลอ้าย
2.นางติ๋ม มูลอ้าย
3.นายเจตน์ มูลอ้าย
4.นางกาบแก้ว อุดกลิ้ง
5.นายอิ่นจันทร์ อุดกลิ้ง</v>
          </cell>
          <cell r="BW1235" t="str">
            <v xml:space="preserve">จำเลยที่ 1
ทายาทจำเลยที่ 2
จำเลยที่ 2
จำเลยที่ 3
คู่สมรสจำเลยที่ 3
</v>
          </cell>
          <cell r="BX1235" t="str">
            <v>1-5017-00069-77-6
5-6706-00011-08-4
3-5017-00211-86-2
3-5017-002-14-87-0
3-5017-00214-86-1</v>
          </cell>
          <cell r="BY123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5" t="str">
            <v>พบ</v>
          </cell>
          <cell r="CC1235" t="str">
            <v>ปฏิยุทธ์</v>
          </cell>
        </row>
        <row r="1236">
          <cell r="B1236">
            <v>2725</v>
          </cell>
          <cell r="C1236">
            <v>1233</v>
          </cell>
          <cell r="D1236">
            <v>13</v>
          </cell>
          <cell r="E1236">
            <v>8</v>
          </cell>
          <cell r="F1236">
            <v>2567</v>
          </cell>
          <cell r="G1236">
            <v>800064735973</v>
          </cell>
          <cell r="H1236" t="str">
            <v>นาย</v>
          </cell>
          <cell r="I1236" t="str">
            <v>อนันต์</v>
          </cell>
          <cell r="J1236" t="str">
            <v>สุยะนาง</v>
          </cell>
          <cell r="K1236" t="str">
            <v>1-5016-00004-43-5</v>
          </cell>
          <cell r="L1236" t="str">
            <v>ฮอด</v>
          </cell>
          <cell r="M1236" t="str">
            <v>เชียงใหม่ 3</v>
          </cell>
          <cell r="N1236">
            <v>8</v>
          </cell>
          <cell r="O1236" t="str">
            <v>สินเชื่อธนาคารประชาชน</v>
          </cell>
          <cell r="P1236" t="str">
            <v>1.บุคคลค้ำประกัน</v>
          </cell>
          <cell r="Q1236">
            <v>166861.44</v>
          </cell>
          <cell r="R1236">
            <v>51631.11</v>
          </cell>
          <cell r="S1236" t="str">
            <v>จังหวัดฮอด</v>
          </cell>
          <cell r="T1236" t="str">
            <v>ผบE285</v>
          </cell>
          <cell r="U1236">
            <v>2567</v>
          </cell>
          <cell r="V1236" t="str">
            <v>ผบE508</v>
          </cell>
          <cell r="W1236">
            <v>2567</v>
          </cell>
          <cell r="AA1236">
            <v>28</v>
          </cell>
          <cell r="AB1236">
            <v>5</v>
          </cell>
          <cell r="AC1236">
            <v>2567</v>
          </cell>
          <cell r="BB1236" t="str">
            <v>สืบทรัพย์ 13/8/67 รายงานสืบทรัพย์ 29/10/2567</v>
          </cell>
          <cell r="BC1236">
            <v>1500</v>
          </cell>
          <cell r="BD1236">
            <v>11</v>
          </cell>
          <cell r="BE1236">
            <v>4</v>
          </cell>
          <cell r="BF1236">
            <v>2568</v>
          </cell>
          <cell r="BG1236">
            <v>0</v>
          </cell>
          <cell r="BH1236" t="str">
            <v>-</v>
          </cell>
          <cell r="BI1236" t="str">
            <v>-</v>
          </cell>
          <cell r="BJ1236" t="str">
            <v>-</v>
          </cell>
          <cell r="BK1236">
            <v>0</v>
          </cell>
          <cell r="BL1236">
            <v>445</v>
          </cell>
          <cell r="BM1236">
            <v>0</v>
          </cell>
          <cell r="BN1236" t="str">
            <v/>
          </cell>
          <cell r="BO1236" t="str">
            <v/>
          </cell>
          <cell r="BP1236" t="str">
            <v/>
          </cell>
          <cell r="BQ1236" t="str">
            <v>-</v>
          </cell>
          <cell r="BR1236" t="str">
            <v>-</v>
          </cell>
          <cell r="BS1236" t="str">
            <v>-</v>
          </cell>
          <cell r="BT1236" t="str">
            <v>นายอนันต์ สุยะนาง</v>
          </cell>
          <cell r="BU1236">
            <v>883263011699</v>
          </cell>
          <cell r="BV1236" t="str">
            <v xml:space="preserve">1.นายอนันต์ สุยะนาง
2.นายประโยชน์ วีระ
3.นางสุภา ขัตินำ
4.นายปิติพงษ์ ขัตินำ
5.นางพรรณพิมล รินแต้ว
</v>
          </cell>
          <cell r="BW1236" t="str">
            <v xml:space="preserve">จำเลยที่ 1
จำเลยที่ 2
คู่สมรสจำเลยที่ 2
จำเลยที่ 3
คู่สมรสจำเลยที่ 3
</v>
          </cell>
          <cell r="BX1236" t="str">
            <v>1-5016-00004-43-5
3-5016-00256-91-1
3-5016-00256-92-9
3-5013-00226-10-2
3-5805-00060-82-7</v>
          </cell>
          <cell r="BY123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6" t="str">
            <v>ไม่พบ</v>
          </cell>
          <cell r="CC1236" t="str">
            <v>ปฏิยุทธ์</v>
          </cell>
          <cell r="CL1236">
            <v>243941</v>
          </cell>
        </row>
        <row r="1237">
          <cell r="B1237">
            <v>2727</v>
          </cell>
          <cell r="C1237">
            <v>1878</v>
          </cell>
          <cell r="D1237">
            <v>3</v>
          </cell>
          <cell r="E1237">
            <v>9</v>
          </cell>
          <cell r="F1237">
            <v>2567</v>
          </cell>
          <cell r="G1237">
            <v>800098854220</v>
          </cell>
          <cell r="H1237" t="str">
            <v>นางสาว</v>
          </cell>
          <cell r="I1237" t="str">
            <v>มัทนา</v>
          </cell>
          <cell r="J1237" t="str">
            <v>รินฤาษี</v>
          </cell>
          <cell r="L1237" t="str">
            <v>เชียงใหม่</v>
          </cell>
          <cell r="M1237" t="str">
            <v>เชียงใหม่</v>
          </cell>
          <cell r="N1237">
            <v>8</v>
          </cell>
          <cell r="O1237" t="str">
            <v>ธนาคารประชาชน</v>
          </cell>
          <cell r="S1237" t="str">
            <v>จังหวัดฮอด</v>
          </cell>
          <cell r="T1237" t="str">
            <v>ผบE47</v>
          </cell>
          <cell r="U1237">
            <v>2566</v>
          </cell>
          <cell r="V1237" t="str">
            <v>ผบE308</v>
          </cell>
          <cell r="W1237">
            <v>2566</v>
          </cell>
          <cell r="AA1237">
            <v>18</v>
          </cell>
          <cell r="AB1237">
            <v>4</v>
          </cell>
          <cell r="AC1237">
            <v>2566</v>
          </cell>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1350</v>
          </cell>
          <cell r="BM1237">
            <v>0</v>
          </cell>
          <cell r="BN1237" t="str">
            <v/>
          </cell>
          <cell r="BO1237" t="str">
            <v/>
          </cell>
          <cell r="BP1237" t="str">
            <v/>
          </cell>
          <cell r="BQ1237" t="str">
            <v>-</v>
          </cell>
          <cell r="BR1237" t="str">
            <v>-</v>
          </cell>
          <cell r="BS1237" t="str">
            <v>-</v>
          </cell>
          <cell r="BT1237" t="str">
            <v>นางสาวมัทนา รินฤาษี</v>
          </cell>
          <cell r="BU1237">
            <v>883165010688</v>
          </cell>
          <cell r="BV1237" t="str">
            <v>1.นางสาวมัทนา   รินฤาษี
2.นางสาวจินตนา  หาญกิจ
3.นางสาวมณฑน์  จิตรทรวง</v>
          </cell>
          <cell r="BW1237" t="str">
            <v>จำเลยที่ 1
จำเลยที่ 2
จำเลยที่ 3</v>
          </cell>
          <cell r="BX1237" t="str">
            <v>1-5016-00014-12-1
3-5099-00698-30-4
3-5006-00172-42-2</v>
          </cell>
          <cell r="BY1237"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7" t="str">
            <v>พบทรัพย์</v>
          </cell>
          <cell r="CC1237" t="str">
            <v>วชิราภรณ์</v>
          </cell>
          <cell r="CL1237">
            <v>243902</v>
          </cell>
        </row>
        <row r="1238">
          <cell r="B1238">
            <v>2728</v>
          </cell>
          <cell r="C1238">
            <v>1879</v>
          </cell>
          <cell r="D1238">
            <v>3</v>
          </cell>
          <cell r="E1238">
            <v>9</v>
          </cell>
          <cell r="F1238">
            <v>2567</v>
          </cell>
          <cell r="G1238">
            <v>800087953017</v>
          </cell>
          <cell r="H1238" t="str">
            <v>นางสาว</v>
          </cell>
          <cell r="I1238" t="str">
            <v>จิณณพัต</v>
          </cell>
          <cell r="J1238" t="str">
            <v>หล้าซาว</v>
          </cell>
          <cell r="L1238" t="str">
            <v>นิมมานเหมินทร์</v>
          </cell>
          <cell r="M1238" t="str">
            <v>เชียงใหม่ 1</v>
          </cell>
          <cell r="N1238">
            <v>8</v>
          </cell>
          <cell r="O1238" t="str">
            <v>สินเชื่อธนาคารประชาชน,แก้ไขปัญหาหนี้นอกระบบPSAระยะที่2</v>
          </cell>
          <cell r="S1238" t="str">
            <v>แขวงเชียงใหม่</v>
          </cell>
          <cell r="T1238" t="str">
            <v>ผบE8961</v>
          </cell>
          <cell r="U1238">
            <v>2566</v>
          </cell>
          <cell r="V1238" t="str">
            <v>ผบE11110</v>
          </cell>
          <cell r="W1238">
            <v>2566</v>
          </cell>
          <cell r="X1238">
            <v>14</v>
          </cell>
          <cell r="Y1238">
            <v>11</v>
          </cell>
          <cell r="Z1238">
            <v>2566</v>
          </cell>
          <cell r="BB1238" t="str">
            <v>สืบทรัพย์//รายงานผลการสืบทรัพย์ 11/10/2567</v>
          </cell>
          <cell r="BC1238">
            <v>900</v>
          </cell>
          <cell r="BD1238">
            <v>30</v>
          </cell>
          <cell r="BE1238">
            <v>4</v>
          </cell>
          <cell r="BF1238">
            <v>2568</v>
          </cell>
          <cell r="BG1238">
            <v>0</v>
          </cell>
          <cell r="BH1238" t="str">
            <v>-</v>
          </cell>
          <cell r="BI1238" t="str">
            <v>-</v>
          </cell>
          <cell r="BJ1238" t="str">
            <v>-</v>
          </cell>
          <cell r="BK1238">
            <v>0</v>
          </cell>
          <cell r="BL1238">
            <v>1300</v>
          </cell>
          <cell r="BM1238">
            <v>0</v>
          </cell>
          <cell r="BN1238" t="str">
            <v/>
          </cell>
          <cell r="BO1238" t="str">
            <v/>
          </cell>
          <cell r="BP1238" t="str">
            <v/>
          </cell>
          <cell r="BQ1238" t="str">
            <v>-</v>
          </cell>
          <cell r="BR1238" t="str">
            <v>-</v>
          </cell>
          <cell r="BS1238" t="str">
            <v>-</v>
          </cell>
          <cell r="BT1238" t="str">
            <v>นางสาวจิณณพัต หล้าซาว</v>
          </cell>
          <cell r="BU1238" t="str">
            <v>883166010473 , 883166010474</v>
          </cell>
          <cell r="BV1238" t="str">
            <v>1.นางสาวจิณณพัต    หล้าซาว
2.นางสาวพนิดา   มูลรัตน์
3.นางสาวสุพรรณี  นารีเดช</v>
          </cell>
          <cell r="BW1238" t="str">
            <v>จำเลยที่ 1
จำเลยที่ 2
จำเลยที่ 3</v>
          </cell>
          <cell r="BX1238" t="str">
            <v>3-5013-00613-42-4
1-5099-01135-17-0
1-5099-01364-30-6</v>
          </cell>
          <cell r="BY123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8" t="str">
            <v>พบทรัพย์</v>
          </cell>
          <cell r="CC1238" t="str">
            <v>วชิราภรณ์</v>
          </cell>
          <cell r="CL1238">
            <v>243902</v>
          </cell>
        </row>
        <row r="1239">
          <cell r="B1239">
            <v>2729</v>
          </cell>
          <cell r="C1239">
            <v>1880</v>
          </cell>
          <cell r="D1239">
            <v>3</v>
          </cell>
          <cell r="E1239">
            <v>9</v>
          </cell>
          <cell r="F1239">
            <v>2567</v>
          </cell>
          <cell r="G1239">
            <v>800038281872</v>
          </cell>
          <cell r="H1239" t="str">
            <v>นาง</v>
          </cell>
          <cell r="I1239" t="str">
            <v>คำมา</v>
          </cell>
          <cell r="J1239" t="str">
            <v>ใจวงศ์ศรี</v>
          </cell>
          <cell r="K1239" t="str">
            <v>3-5009-00820-61-6</v>
          </cell>
          <cell r="L1239" t="str">
            <v>ฝาง</v>
          </cell>
          <cell r="M1239" t="str">
            <v>เชียงใหม่ 2</v>
          </cell>
          <cell r="N1239">
            <v>8</v>
          </cell>
          <cell r="O1239" t="str">
            <v>-</v>
          </cell>
          <cell r="P1239" t="str">
            <v>1.บุคคลค้ำประกัน</v>
          </cell>
          <cell r="S1239" t="str">
            <v>จังหวัดฝาง</v>
          </cell>
          <cell r="T1239" t="str">
            <v>ผบE361</v>
          </cell>
          <cell r="U1239">
            <v>2559</v>
          </cell>
          <cell r="V1239" t="str">
            <v>ผบE483</v>
          </cell>
          <cell r="W1239">
            <v>2559</v>
          </cell>
          <cell r="AA1239">
            <v>11</v>
          </cell>
          <cell r="AB1239">
            <v>7</v>
          </cell>
          <cell r="AC1239">
            <v>2559</v>
          </cell>
          <cell r="BB1239" t="str">
            <v>สืบทรัพย์แล้ว รายงานผลสืบ 7/11/2567</v>
          </cell>
          <cell r="BC1239">
            <v>2100</v>
          </cell>
          <cell r="BD1239">
            <v>7</v>
          </cell>
          <cell r="BE1239">
            <v>5</v>
          </cell>
          <cell r="BF1239">
            <v>2568</v>
          </cell>
          <cell r="BG1239">
            <v>0</v>
          </cell>
          <cell r="BH1239" t="str">
            <v>-</v>
          </cell>
          <cell r="BI1239" t="str">
            <v>-</v>
          </cell>
          <cell r="BJ1239" t="str">
            <v>-</v>
          </cell>
          <cell r="BK1239">
            <v>0</v>
          </cell>
          <cell r="BL1239">
            <v>2045</v>
          </cell>
          <cell r="BM1239">
            <v>0</v>
          </cell>
          <cell r="BN1239" t="str">
            <v/>
          </cell>
          <cell r="BO1239" t="str">
            <v/>
          </cell>
          <cell r="BP1239" t="str">
            <v/>
          </cell>
          <cell r="BQ1239" t="str">
            <v>-</v>
          </cell>
          <cell r="BR1239" t="str">
            <v>-</v>
          </cell>
          <cell r="BS1239" t="str">
            <v>-</v>
          </cell>
          <cell r="BT1239" t="str">
            <v>นางคำมา ใจวงศ์ศรี</v>
          </cell>
          <cell r="BU1239">
            <v>0</v>
          </cell>
          <cell r="BV1239"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9" t="str">
            <v xml:space="preserve">จำเลยที่ 1
คู่สมรสจำเลยที่ 1
จำเลยที่ 2
คู่สมรสจำเลยที่ 2
จำเลยที่ 3
จำเลยที่ 4
คู่สมรสจำเลยที่ 4
</v>
          </cell>
          <cell r="BX1239" t="str">
            <v>3-5009-00820-61-6
3-5009-00820-60-8
3-5009-00806-93-1
5-5009-00041-71-1
3-5009-00813-11-3
3-5009-00813-03-2
3-5016-00039-12-9</v>
          </cell>
          <cell r="BY1239"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9" t="str">
            <v>พบทรัพย์</v>
          </cell>
          <cell r="CB1239">
            <v>7</v>
          </cell>
          <cell r="CC1239" t="str">
            <v>นุสบา</v>
          </cell>
          <cell r="CL1239">
            <v>243936</v>
          </cell>
        </row>
        <row r="1240">
          <cell r="B1240">
            <v>2730</v>
          </cell>
          <cell r="C1240">
            <v>1881</v>
          </cell>
          <cell r="D1240">
            <v>3</v>
          </cell>
          <cell r="E1240">
            <v>9</v>
          </cell>
          <cell r="F1240">
            <v>2567</v>
          </cell>
          <cell r="G1240">
            <v>800103044452</v>
          </cell>
          <cell r="H1240" t="str">
            <v>นาง</v>
          </cell>
          <cell r="I1240" t="str">
            <v>สายทอง</v>
          </cell>
          <cell r="J1240" t="str">
            <v>กองงาม</v>
          </cell>
          <cell r="L1240" t="str">
            <v>บิ๊กซี หางดง</v>
          </cell>
          <cell r="M1240" t="str">
            <v>เชียงใหม่ 3</v>
          </cell>
          <cell r="N1240">
            <v>8</v>
          </cell>
          <cell r="S1240" t="str">
            <v>แขวงเชียงใหม่</v>
          </cell>
          <cell r="T1240" t="str">
            <v>ผบE3208</v>
          </cell>
          <cell r="U1240">
            <v>2567</v>
          </cell>
          <cell r="V1240" t="str">
            <v>ผบE5124</v>
          </cell>
          <cell r="W1240">
            <v>2567</v>
          </cell>
          <cell r="AA1240">
            <v>10</v>
          </cell>
          <cell r="AB1240">
            <v>6</v>
          </cell>
          <cell r="AC1240">
            <v>2567</v>
          </cell>
          <cell r="BB1240" t="str">
            <v>รายงานผลวันที่ 24/09/2567</v>
          </cell>
          <cell r="BC1240" t="str">
            <v/>
          </cell>
          <cell r="BD1240" t="str">
            <v/>
          </cell>
          <cell r="BE1240" t="str">
            <v/>
          </cell>
          <cell r="BF1240" t="str">
            <v/>
          </cell>
          <cell r="BG1240" t="str">
            <v/>
          </cell>
          <cell r="BH1240" t="str">
            <v/>
          </cell>
          <cell r="BI1240" t="str">
            <v/>
          </cell>
          <cell r="BJ1240" t="str">
            <v/>
          </cell>
          <cell r="BK1240" t="str">
            <v/>
          </cell>
          <cell r="BL1240" t="str">
            <v/>
          </cell>
          <cell r="BM1240" t="str">
            <v/>
          </cell>
          <cell r="BN1240" t="str">
            <v/>
          </cell>
          <cell r="BO1240" t="str">
            <v/>
          </cell>
          <cell r="BP1240" t="str">
            <v/>
          </cell>
          <cell r="BQ1240" t="str">
            <v/>
          </cell>
          <cell r="BR1240" t="str">
            <v/>
          </cell>
          <cell r="BS1240" t="str">
            <v/>
          </cell>
          <cell r="BT1240" t="str">
            <v>นางสายทอง กองงาม</v>
          </cell>
          <cell r="BU1240">
            <v>888166010732</v>
          </cell>
          <cell r="BV1240" t="str">
            <v>1.นางสายทอง กองงาม</v>
          </cell>
          <cell r="BW1240" t="str">
            <v xml:space="preserve">จำเลยที่ 1
</v>
          </cell>
          <cell r="BX1240" t="str">
            <v>3-5015-00050-96-2</v>
          </cell>
          <cell r="BY1240" t="str">
            <v>-ไม่พบว่ามีกรรมสิทธิ์ในที่ดิน อ.เมืองเชียงใหม่ จ.เชียงใหม่
-ไม่พบว่ามีกรรมสิทธิ์ในที่ดิน อ.หางดง จ.เชียงใหม่</v>
          </cell>
          <cell r="BZ1240" t="str">
            <v>ไม่พบ</v>
          </cell>
          <cell r="CC1240" t="str">
            <v>ปฏิยุทธ์</v>
          </cell>
        </row>
        <row r="1241">
          <cell r="B1241">
            <v>2731</v>
          </cell>
          <cell r="C1241">
            <v>1882</v>
          </cell>
          <cell r="D1241">
            <v>3</v>
          </cell>
          <cell r="E1241">
            <v>9</v>
          </cell>
          <cell r="F1241">
            <v>2567</v>
          </cell>
          <cell r="G1241">
            <v>800037643395</v>
          </cell>
          <cell r="H1241" t="str">
            <v>นาย</v>
          </cell>
          <cell r="I1241" t="str">
            <v>จิระศักดิ์</v>
          </cell>
          <cell r="J1241" t="str">
            <v>คำสม</v>
          </cell>
          <cell r="K1241" t="str">
            <v>3-5013-00067-83-7</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ผบ.2453</v>
          </cell>
          <cell r="U1241">
            <v>2559</v>
          </cell>
          <cell r="V1241" t="str">
            <v>ผบ.3740</v>
          </cell>
          <cell r="W1241">
            <v>2559</v>
          </cell>
          <cell r="AA1241">
            <v>31</v>
          </cell>
          <cell r="AB1241">
            <v>7</v>
          </cell>
          <cell r="AC1241">
            <v>2559</v>
          </cell>
          <cell r="BB1241" t="str">
            <v>//รายงานผลการสืบทรัพย์ 11/10/2567</v>
          </cell>
          <cell r="BC1241">
            <v>1500</v>
          </cell>
          <cell r="BD1241">
            <v>30</v>
          </cell>
          <cell r="BE1241">
            <v>4</v>
          </cell>
          <cell r="BF1241">
            <v>2568</v>
          </cell>
          <cell r="BG1241">
            <v>0</v>
          </cell>
          <cell r="BH1241" t="str">
            <v>-</v>
          </cell>
          <cell r="BI1241" t="str">
            <v>-</v>
          </cell>
          <cell r="BJ1241" t="str">
            <v>-</v>
          </cell>
          <cell r="BK1241">
            <v>0</v>
          </cell>
          <cell r="BL1241">
            <v>740</v>
          </cell>
          <cell r="BM1241">
            <v>0</v>
          </cell>
          <cell r="BN1241" t="str">
            <v/>
          </cell>
          <cell r="BO1241" t="str">
            <v/>
          </cell>
          <cell r="BP1241" t="str">
            <v/>
          </cell>
          <cell r="BQ1241" t="str">
            <v>-</v>
          </cell>
          <cell r="BR1241" t="str">
            <v>-</v>
          </cell>
          <cell r="BS1241" t="str">
            <v>-</v>
          </cell>
          <cell r="BT1241" t="str">
            <v>นายจิระศักดิ์ คำสม</v>
          </cell>
          <cell r="BU1241">
            <v>823558011368</v>
          </cell>
          <cell r="BV1241" t="str">
            <v>1.นายจิระศักดิ์   คำสม
2.นายสามารถ   บุญมาอูป
3.นางสาวเจนจิรา  รินพล
4.นางสาวเจนจิรา  รินพล
5.นายสามารถ   บุญมาอูป</v>
          </cell>
          <cell r="BW1241" t="str">
            <v>จำเลยที่ 1
จำเลยที่ 2
คู่สมรสจำเลยที่ 2
จำเลยที่ 3
คู่สมรสจำเลยที่ 3</v>
          </cell>
          <cell r="BX1241" t="str">
            <v>3-5013-00067-83-7
3-5013-00077-18-2
1-5299-00115-93-1
1-5299-00115-93-1
3-5013-00077-18-2</v>
          </cell>
          <cell r="BY1241"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1" t="str">
            <v>พบทรัพย์</v>
          </cell>
          <cell r="CC1241" t="str">
            <v>วชิราภรณ์</v>
          </cell>
          <cell r="CL1241">
            <v>243902</v>
          </cell>
          <cell r="CM1241">
            <v>244061</v>
          </cell>
        </row>
        <row r="1242">
          <cell r="B1242">
            <v>2732</v>
          </cell>
          <cell r="C1242">
            <v>1883</v>
          </cell>
          <cell r="D1242">
            <v>3</v>
          </cell>
          <cell r="E1242">
            <v>9</v>
          </cell>
          <cell r="F1242">
            <v>2567</v>
          </cell>
          <cell r="G1242">
            <v>800049097804</v>
          </cell>
          <cell r="H1242" t="str">
            <v>นาง</v>
          </cell>
          <cell r="I1242" t="str">
            <v>กันย์สินี</v>
          </cell>
          <cell r="J1242" t="str">
            <v>ตั้งจิตสมคิด</v>
          </cell>
          <cell r="K1242" t="str">
            <v>3-5011-00441-19-1</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ผบ.2028</v>
          </cell>
          <cell r="U1242">
            <v>2560</v>
          </cell>
          <cell r="V1242" t="str">
            <v>ผบ.9243</v>
          </cell>
          <cell r="W1242">
            <v>2560</v>
          </cell>
          <cell r="AA1242">
            <v>27</v>
          </cell>
          <cell r="AB1242">
            <v>9</v>
          </cell>
          <cell r="AC1242">
            <v>2560</v>
          </cell>
          <cell r="BB1242" t="str">
            <v>//รายงานผลการสืบทรัพย์ 11/10/2567</v>
          </cell>
          <cell r="BC1242">
            <v>1200</v>
          </cell>
          <cell r="BD1242">
            <v>30</v>
          </cell>
          <cell r="BE1242">
            <v>4</v>
          </cell>
          <cell r="BF1242">
            <v>2568</v>
          </cell>
          <cell r="BG1242">
            <v>0</v>
          </cell>
          <cell r="BH1242" t="str">
            <v>-</v>
          </cell>
          <cell r="BI1242" t="str">
            <v>-</v>
          </cell>
          <cell r="BJ1242" t="str">
            <v>-</v>
          </cell>
          <cell r="BK1242">
            <v>0</v>
          </cell>
          <cell r="BL1242">
            <v>545</v>
          </cell>
          <cell r="BM1242">
            <v>0</v>
          </cell>
          <cell r="BN1242" t="str">
            <v/>
          </cell>
          <cell r="BO1242" t="str">
            <v/>
          </cell>
          <cell r="BP1242" t="str">
            <v/>
          </cell>
          <cell r="BQ1242" t="str">
            <v>-</v>
          </cell>
          <cell r="BR1242" t="str">
            <v>-</v>
          </cell>
          <cell r="BS1242" t="str">
            <v>-</v>
          </cell>
          <cell r="BT1242" t="str">
            <v>นางกันย์สินี ตั้งจิตสมคิด</v>
          </cell>
          <cell r="BU1242">
            <v>0</v>
          </cell>
          <cell r="BV1242" t="str">
            <v>1.นางกันย์สินี   ตั้งจิตสมคิด
2.นายฐิติวัจน์   ตั้งจิตสมคิด
3.นางสาวสุรญาพร  ธนะสาร
4.นายภูษิต      ศิริสายัณห์</v>
          </cell>
          <cell r="BW1242" t="str">
            <v>จำเลยที่ 1
คู่สมรสจำเลยที่ 1
จำเลยที่ 2
จำเลยที่ 3</v>
          </cell>
          <cell r="BX1242" t="str">
            <v>3-5011-00441-19-1
3-6697-00066-13-3
1-5099-00569-93-1
3-5099-00707-39-7</v>
          </cell>
          <cell r="BY1242"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2" t="str">
            <v>พบทรัพย์</v>
          </cell>
          <cell r="CC1242" t="str">
            <v>วชิราภรณ์</v>
          </cell>
          <cell r="CL1242">
            <v>243902</v>
          </cell>
          <cell r="CM1242">
            <v>244061</v>
          </cell>
        </row>
        <row r="1243">
          <cell r="B1243">
            <v>2733</v>
          </cell>
          <cell r="C1243">
            <v>1884</v>
          </cell>
          <cell r="D1243">
            <v>3</v>
          </cell>
          <cell r="E1243">
            <v>9</v>
          </cell>
          <cell r="F1243">
            <v>2567</v>
          </cell>
          <cell r="G1243">
            <v>800064651089</v>
          </cell>
          <cell r="H1243" t="str">
            <v>นาย</v>
          </cell>
          <cell r="I1243" t="str">
            <v>สมเกียรติ</v>
          </cell>
          <cell r="J1243" t="str">
            <v>ขวดแก้ว</v>
          </cell>
          <cell r="K1243" t="str">
            <v>3-6498-00075-84-3</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ผบ.6795</v>
          </cell>
          <cell r="U1243">
            <v>2563</v>
          </cell>
          <cell r="V1243" t="str">
            <v>ผบ.2551</v>
          </cell>
          <cell r="W1243">
            <v>2564</v>
          </cell>
          <cell r="X1243">
            <v>15</v>
          </cell>
          <cell r="Y1243">
            <v>11</v>
          </cell>
          <cell r="Z1243">
            <v>2564</v>
          </cell>
          <cell r="BB1243" t="str">
            <v>สืบทรัพย์  //รายงานผลการสืบทรัพย์ 26/9/2567</v>
          </cell>
          <cell r="BC1243">
            <v>1500</v>
          </cell>
          <cell r="BD1243">
            <v>30</v>
          </cell>
          <cell r="BE1243">
            <v>4</v>
          </cell>
          <cell r="BF1243">
            <v>2568</v>
          </cell>
          <cell r="BG1243">
            <v>0</v>
          </cell>
          <cell r="BH1243" t="str">
            <v>-</v>
          </cell>
          <cell r="BI1243" t="str">
            <v>-</v>
          </cell>
          <cell r="BJ1243" t="str">
            <v>-</v>
          </cell>
          <cell r="BK1243">
            <v>0</v>
          </cell>
          <cell r="BL1243">
            <v>505</v>
          </cell>
          <cell r="BM1243">
            <v>0</v>
          </cell>
          <cell r="BN1243" t="str">
            <v/>
          </cell>
          <cell r="BO1243" t="str">
            <v/>
          </cell>
          <cell r="BP1243" t="str">
            <v/>
          </cell>
          <cell r="BQ1243" t="str">
            <v>-</v>
          </cell>
          <cell r="BR1243" t="str">
            <v>-</v>
          </cell>
          <cell r="BS1243" t="str">
            <v>-</v>
          </cell>
          <cell r="BT1243" t="str">
            <v>นายสมเกียรติ ขวดแก้ว</v>
          </cell>
          <cell r="BU1243">
            <v>883162011130</v>
          </cell>
          <cell r="BV1243" t="str">
            <v xml:space="preserve">1.นายสมเกียรติ    ขวดแก้ว
2.นางสาวศศิวิมล   อนุชนกานน
3.นายมงคล    คั้งคีรี
4.นางสุดารัตน์   คั้งคีรี
5.นายยงยุทธ     ไชยวะรีย์
</v>
          </cell>
          <cell r="BW1243" t="str">
            <v>จำเลยที่ 1
คู่สมรสจำเลยที่ 1
จำเลยที่ 2
คู่สมรสจำเลยที่ 2
จำเลยที่ 3</v>
          </cell>
          <cell r="BX1243" t="str">
            <v>3-6498-00075-84-3
1-5805-00105-74-3
3-5104-00303-66-3
5-5018-01096-25-9
3-4502-00413-03-2</v>
          </cell>
          <cell r="BY1243"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3" t="str">
            <v>ไม่พบ</v>
          </cell>
          <cell r="CC1243" t="str">
            <v>วชิราภรณ์</v>
          </cell>
          <cell r="CL1243">
            <v>243902</v>
          </cell>
          <cell r="CM1243">
            <v>244061</v>
          </cell>
        </row>
        <row r="1244">
          <cell r="B1244">
            <v>2734</v>
          </cell>
          <cell r="C1244">
            <v>1885</v>
          </cell>
          <cell r="D1244">
            <v>3</v>
          </cell>
          <cell r="E1244">
            <v>9</v>
          </cell>
          <cell r="F1244">
            <v>2567</v>
          </cell>
          <cell r="G1244">
            <v>800045997833</v>
          </cell>
          <cell r="H1244" t="str">
            <v>นาย</v>
          </cell>
          <cell r="I1244" t="str">
            <v>ธีรเนศ</v>
          </cell>
          <cell r="J1244" t="str">
            <v>ทิพย์โพธา</v>
          </cell>
          <cell r="K1244" t="str">
            <v>3-5099-00929-41-1</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ผบ.183</v>
          </cell>
          <cell r="U1244">
            <v>2559</v>
          </cell>
          <cell r="V1244" t="str">
            <v>ผบ.2291</v>
          </cell>
          <cell r="W1244">
            <v>2559</v>
          </cell>
          <cell r="X1244">
            <v>19</v>
          </cell>
          <cell r="Y1244">
            <v>4</v>
          </cell>
          <cell r="Z1244">
            <v>2559</v>
          </cell>
          <cell r="BB1244" t="str">
            <v>สืบทรัพย์ //รายงานผลการสืบทรัพย์ 26/9/2567</v>
          </cell>
          <cell r="BC1244">
            <v>900</v>
          </cell>
          <cell r="BD1244">
            <v>30</v>
          </cell>
          <cell r="BE1244">
            <v>4</v>
          </cell>
          <cell r="BF1244">
            <v>2568</v>
          </cell>
          <cell r="BG1244">
            <v>0</v>
          </cell>
          <cell r="BH1244" t="str">
            <v>-</v>
          </cell>
          <cell r="BI1244" t="str">
            <v>-</v>
          </cell>
          <cell r="BJ1244" t="str">
            <v>-</v>
          </cell>
          <cell r="BK1244">
            <v>0</v>
          </cell>
          <cell r="BL1244">
            <v>275</v>
          </cell>
          <cell r="BM1244">
            <v>0</v>
          </cell>
          <cell r="BN1244" t="str">
            <v/>
          </cell>
          <cell r="BO1244" t="str">
            <v/>
          </cell>
          <cell r="BP1244" t="str">
            <v/>
          </cell>
          <cell r="BQ1244" t="str">
            <v>-</v>
          </cell>
          <cell r="BR1244" t="str">
            <v>-</v>
          </cell>
          <cell r="BS1244" t="str">
            <v>-</v>
          </cell>
          <cell r="BT1244" t="str">
            <v>นายธีรเนศ ทิพย์โพธา</v>
          </cell>
          <cell r="BU1244">
            <v>823558011168</v>
          </cell>
          <cell r="BV1244" t="str">
            <v>1.นายธีรเนศ     ทิพย์โพธา
2.นางสาวอัจฉรา   ตันเกษม
3.นายจักรกิจ     จำรัส</v>
          </cell>
          <cell r="BW1244" t="str">
            <v>จำเลยที่ 1
จำเลยที่ 2
จำเลยที่ 3</v>
          </cell>
          <cell r="BX1244" t="str">
            <v>3-5099-00929-41-1
3-5099-00913-32-9
3-5601-00413-73-1</v>
          </cell>
          <cell r="BY124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4" t="str">
            <v>ไม่พบ</v>
          </cell>
          <cell r="CC1244" t="str">
            <v>วชิราภรณ์</v>
          </cell>
          <cell r="CL1244">
            <v>243902</v>
          </cell>
        </row>
        <row r="1245">
          <cell r="B1245">
            <v>2735</v>
          </cell>
          <cell r="C1245">
            <v>1886</v>
          </cell>
          <cell r="D1245">
            <v>3</v>
          </cell>
          <cell r="E1245">
            <v>9</v>
          </cell>
          <cell r="F1245">
            <v>2567</v>
          </cell>
          <cell r="G1245">
            <v>800050849739</v>
          </cell>
          <cell r="H1245" t="str">
            <v>นาง</v>
          </cell>
          <cell r="I1245" t="str">
            <v>ประภัสศร</v>
          </cell>
          <cell r="J1245" t="str">
            <v>ดวงเดช</v>
          </cell>
          <cell r="K1245" t="str">
            <v>3-5019-00491-00-1</v>
          </cell>
          <cell r="L1245" t="str">
            <v>หนองหอย</v>
          </cell>
          <cell r="M1245" t="str">
            <v>เชียงใหม่ 1</v>
          </cell>
          <cell r="N1245">
            <v>8</v>
          </cell>
          <cell r="O1245" t="str">
            <v>สินเชื่อธนาคารประชาชน</v>
          </cell>
          <cell r="P1245" t="str">
            <v>บุคคลค้ำประกัน</v>
          </cell>
          <cell r="S1245" t="str">
            <v>แขวงเชียงใหม่</v>
          </cell>
          <cell r="T1245" t="str">
            <v>ผบ.11278</v>
          </cell>
          <cell r="U1245">
            <v>2559</v>
          </cell>
          <cell r="V1245" t="str">
            <v>ผบ.89</v>
          </cell>
          <cell r="W1245">
            <v>2560</v>
          </cell>
          <cell r="X1245">
            <v>17</v>
          </cell>
          <cell r="Y1245">
            <v>1</v>
          </cell>
          <cell r="Z1245">
            <v>2560</v>
          </cell>
          <cell r="BB1245" t="str">
            <v>สืบทรัพย์  //รายงานผลการสืบทรัพย์ 26/9/2567</v>
          </cell>
          <cell r="BC1245">
            <v>1200</v>
          </cell>
          <cell r="BD1245">
            <v>30</v>
          </cell>
          <cell r="BE1245">
            <v>4</v>
          </cell>
          <cell r="BF1245">
            <v>2568</v>
          </cell>
          <cell r="BG1245">
            <v>0</v>
          </cell>
          <cell r="BH1245" t="str">
            <v>-</v>
          </cell>
          <cell r="BI1245" t="str">
            <v>-</v>
          </cell>
          <cell r="BJ1245" t="str">
            <v>-</v>
          </cell>
          <cell r="BK1245">
            <v>0</v>
          </cell>
          <cell r="BL1245">
            <v>350</v>
          </cell>
          <cell r="BM1245">
            <v>0</v>
          </cell>
          <cell r="BN1245" t="str">
            <v/>
          </cell>
          <cell r="BO1245" t="str">
            <v/>
          </cell>
          <cell r="BP1245" t="str">
            <v/>
          </cell>
          <cell r="BQ1245" t="str">
            <v>-</v>
          </cell>
          <cell r="BR1245" t="str">
            <v>-</v>
          </cell>
          <cell r="BS1245" t="str">
            <v>-</v>
          </cell>
          <cell r="BT1245" t="str">
            <v>นางประภัสศร ดวงเดช</v>
          </cell>
          <cell r="BU1245">
            <v>0</v>
          </cell>
          <cell r="BV1245" t="str">
            <v>1.นางประภัสศร    ดวงเดช
2.นางสาวณัฐฐินันท์   สุรินทร์
3.นายพงษ์เทพ     จันตะมะ
4.นางสาวอัมพิกา   ติธรรมา</v>
          </cell>
          <cell r="BW1245" t="str">
            <v>จำเลยที่ 1
จำเลยที่ 2
คู่สมรสจำเลยที่ 2
จำเลยที่ 3</v>
          </cell>
          <cell r="BX1245" t="str">
            <v>3-5019-00491-00-1
1-5099-01445-37-3
1-5005-00074-38-4
.
1-5099-00830-63-0</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5" t="str">
            <v>ไม่พบ</v>
          </cell>
          <cell r="CC1245" t="str">
            <v>วชิราภรณ์</v>
          </cell>
          <cell r="CL1245">
            <v>243902</v>
          </cell>
        </row>
        <row r="1246">
          <cell r="B1246">
            <v>2736</v>
          </cell>
          <cell r="C1246">
            <v>1887</v>
          </cell>
          <cell r="D1246">
            <v>3</v>
          </cell>
          <cell r="E1246">
            <v>9</v>
          </cell>
          <cell r="F1246">
            <v>2567</v>
          </cell>
          <cell r="G1246">
            <v>800027032104</v>
          </cell>
          <cell r="H1246" t="str">
            <v>นาย</v>
          </cell>
          <cell r="I1246" t="str">
            <v>เอกอัษฎาธรฐ์</v>
          </cell>
          <cell r="J1246" t="str">
            <v>สินทร์ทาภาณุกร</v>
          </cell>
          <cell r="K1246" t="str">
            <v>1-5019-00003-04-3</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ผบ.2576</v>
          </cell>
          <cell r="U1246">
            <v>2560</v>
          </cell>
          <cell r="V1246" t="str">
            <v>ผบ.4114</v>
          </cell>
          <cell r="W1246">
            <v>2560</v>
          </cell>
          <cell r="X1246">
            <v>4</v>
          </cell>
          <cell r="Y1246">
            <v>7</v>
          </cell>
          <cell r="Z1246">
            <v>2560</v>
          </cell>
          <cell r="BB1246" t="str">
            <v>สืบทรัพย์  //รายงานผลการสืบทรัพย์ 26/9/2567</v>
          </cell>
          <cell r="BC1246">
            <v>600</v>
          </cell>
          <cell r="BD1246">
            <v>30</v>
          </cell>
          <cell r="BE1246">
            <v>4</v>
          </cell>
          <cell r="BF1246">
            <v>2568</v>
          </cell>
          <cell r="BG1246">
            <v>0</v>
          </cell>
          <cell r="BH1246" t="str">
            <v>-</v>
          </cell>
          <cell r="BI1246" t="str">
            <v>-</v>
          </cell>
          <cell r="BJ1246" t="str">
            <v>-</v>
          </cell>
          <cell r="BK1246">
            <v>0</v>
          </cell>
          <cell r="BL1246">
            <v>210</v>
          </cell>
          <cell r="BM1246">
            <v>0</v>
          </cell>
          <cell r="BN1246" t="str">
            <v/>
          </cell>
          <cell r="BO1246" t="str">
            <v/>
          </cell>
          <cell r="BP1246" t="str">
            <v/>
          </cell>
          <cell r="BQ1246" t="str">
            <v>-</v>
          </cell>
          <cell r="BR1246" t="str">
            <v>-</v>
          </cell>
          <cell r="BS1246" t="str">
            <v>-</v>
          </cell>
          <cell r="BT1246" t="str">
            <v>นายเอกอัษฎาธรฐ์ สินทร์ทาภาณุกร</v>
          </cell>
          <cell r="BU1246">
            <v>0</v>
          </cell>
          <cell r="BV1246" t="str">
            <v>1.นายเอกอัษฎาธรฐ์    สินทร์ทาภาณุกร
2.นางสาวอัญชลี      นาเต๋จ๊ะ</v>
          </cell>
          <cell r="BW1246" t="str">
            <v>จำเลยที่ 1
จำเลยที่ 2</v>
          </cell>
          <cell r="BX1246" t="str">
            <v>1-5019-00003-04-3
1-5099-00443-19-9</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6" t="str">
            <v>ไม่พบ</v>
          </cell>
          <cell r="CC1246" t="str">
            <v>วชิราภรณ์</v>
          </cell>
          <cell r="CL1246">
            <v>243902</v>
          </cell>
        </row>
        <row r="1247">
          <cell r="B1247">
            <v>2737</v>
          </cell>
          <cell r="C1247">
            <v>1888</v>
          </cell>
          <cell r="D1247">
            <v>3</v>
          </cell>
          <cell r="E1247">
            <v>9</v>
          </cell>
          <cell r="F1247">
            <v>2567</v>
          </cell>
          <cell r="G1247">
            <v>800070447654</v>
          </cell>
          <cell r="H1247" t="str">
            <v>นาย</v>
          </cell>
          <cell r="I1247" t="str">
            <v>สิทธิพร</v>
          </cell>
          <cell r="J1247" t="str">
            <v>สันดวงดี</v>
          </cell>
          <cell r="K1247" t="str">
            <v>5-5019-00027-45-0</v>
          </cell>
          <cell r="L1247" t="str">
            <v>หนองหอย</v>
          </cell>
          <cell r="M1247" t="str">
            <v>เชียงใหม่ 1</v>
          </cell>
          <cell r="N1247">
            <v>8</v>
          </cell>
          <cell r="O1247" t="str">
            <v>สินเชื่อธนาคารประชาชน</v>
          </cell>
          <cell r="P1247" t="str">
            <v>บุคคลค้ำประกัน</v>
          </cell>
          <cell r="S1247" t="str">
            <v>แขวงเชียงใหม่</v>
          </cell>
          <cell r="T1247" t="str">
            <v>ผบ.14769</v>
          </cell>
          <cell r="U1247">
            <v>2562</v>
          </cell>
          <cell r="V1247" t="str">
            <v>ผบ.2889</v>
          </cell>
          <cell r="W1247">
            <v>2563</v>
          </cell>
          <cell r="AA1247">
            <v>25</v>
          </cell>
          <cell r="AB1247">
            <v>2</v>
          </cell>
          <cell r="AC1247">
            <v>2563</v>
          </cell>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350</v>
          </cell>
          <cell r="BM1247">
            <v>0</v>
          </cell>
          <cell r="BN1247" t="str">
            <v/>
          </cell>
          <cell r="BO1247" t="str">
            <v/>
          </cell>
          <cell r="BP1247" t="str">
            <v/>
          </cell>
          <cell r="BQ1247" t="str">
            <v>-</v>
          </cell>
          <cell r="BR1247" t="str">
            <v>-</v>
          </cell>
          <cell r="BS1247" t="str">
            <v>-</v>
          </cell>
          <cell r="BT1247" t="str">
            <v>นายสิทธิพร สันดวงดี</v>
          </cell>
          <cell r="BU1247">
            <v>0</v>
          </cell>
          <cell r="BV1247" t="str">
            <v>1.นายสิทธิพร   สันดวงดี
2.นางสุนันท์  สันดวงดี
3.นางสาวนิภาพร    ศรีละคร
4.นายวุฒิชัย    ทิพย์เนตร</v>
          </cell>
          <cell r="BW1247" t="str">
            <v>จำเลยที่ 1
คู่สมรสจำเลยที่ 1
จำเลยที่ 2
จำเลยที่ 3</v>
          </cell>
          <cell r="BX1247" t="str">
            <v>5-5019-00027-45-0
3-7502-00221-02-5 
1-5099-01124-09-7          
3-5406-00009-23-8</v>
          </cell>
          <cell r="BY1247"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7" t="str">
            <v>ไม่พบ</v>
          </cell>
          <cell r="CC1247" t="str">
            <v>วชิราภรณ์</v>
          </cell>
          <cell r="CL1247">
            <v>243902</v>
          </cell>
        </row>
        <row r="1248">
          <cell r="B1248">
            <v>2738</v>
          </cell>
          <cell r="C1248">
            <v>1889</v>
          </cell>
          <cell r="D1248">
            <v>3</v>
          </cell>
          <cell r="E1248">
            <v>9</v>
          </cell>
          <cell r="F1248">
            <v>2567</v>
          </cell>
          <cell r="G1248">
            <v>800030163987</v>
          </cell>
          <cell r="H1248" t="str">
            <v>นางสาว</v>
          </cell>
          <cell r="I1248" t="str">
            <v>สาวิณี</v>
          </cell>
          <cell r="J1248" t="str">
            <v>ปู่เงิน</v>
          </cell>
          <cell r="K1248" t="str">
            <v>1-5105-00043-93-4</v>
          </cell>
          <cell r="L1248" t="str">
            <v>หนองหอย</v>
          </cell>
          <cell r="M1248" t="str">
            <v>เชียงใหม่ 1</v>
          </cell>
          <cell r="N1248">
            <v>8</v>
          </cell>
          <cell r="O1248" t="str">
            <v>สินเชื่อสวัสดิการ</v>
          </cell>
          <cell r="P1248" t="str">
            <v>1.บุคคลค้ำประกัน</v>
          </cell>
          <cell r="S1248" t="str">
            <v>จังหวัดลำพูน</v>
          </cell>
          <cell r="T1248" t="str">
            <v>ผบ.1248</v>
          </cell>
          <cell r="U1248">
            <v>2563</v>
          </cell>
          <cell r="V1248" t="str">
            <v>ผบ.1915</v>
          </cell>
          <cell r="W1248">
            <v>2563</v>
          </cell>
          <cell r="X1248">
            <v>17</v>
          </cell>
          <cell r="Y1248">
            <v>8</v>
          </cell>
          <cell r="Z1248">
            <v>2563</v>
          </cell>
          <cell r="BB1248" t="str">
            <v>สืบทรัพย์  //รายงานผลการสืบทรัพย์ 26/9/2567</v>
          </cell>
          <cell r="BC1248">
            <v>1200</v>
          </cell>
          <cell r="BD1248">
            <v>30</v>
          </cell>
          <cell r="BE1248">
            <v>4</v>
          </cell>
          <cell r="BF1248">
            <v>2568</v>
          </cell>
          <cell r="BG1248">
            <v>0</v>
          </cell>
          <cell r="BH1248" t="str">
            <v>-</v>
          </cell>
          <cell r="BI1248" t="str">
            <v>-</v>
          </cell>
          <cell r="BJ1248" t="str">
            <v>-</v>
          </cell>
          <cell r="BK1248">
            <v>0</v>
          </cell>
          <cell r="BL1248">
            <v>450</v>
          </cell>
          <cell r="BM1248">
            <v>0</v>
          </cell>
          <cell r="BN1248" t="str">
            <v/>
          </cell>
          <cell r="BO1248" t="str">
            <v/>
          </cell>
          <cell r="BP1248" t="str">
            <v/>
          </cell>
          <cell r="BQ1248" t="str">
            <v>-</v>
          </cell>
          <cell r="BR1248" t="str">
            <v>-</v>
          </cell>
          <cell r="BS1248" t="str">
            <v>-</v>
          </cell>
          <cell r="BT1248" t="str">
            <v>นางสาวสาวิณี ปู่เงิน</v>
          </cell>
          <cell r="BU1248">
            <v>0</v>
          </cell>
          <cell r="BV1248" t="str">
            <v>1.นางสาวสาวิณี   ปู่เงิน
2.นางสาวปุณยนุช     มหาวิทิกุล
3.นายอุดมศักดิ์   อรุณศิงขริน
4.นางสาวกันทิมา     อารีรักษ์</v>
          </cell>
          <cell r="BW1248" t="str">
            <v>จำเลยที่ 1
จำเลยที่ 2
คู่สมรสจำเลยที่ 2
จำเลยที่ 3</v>
          </cell>
          <cell r="BX1248" t="str">
            <v>1-5105-00043-93-4
8-5703-84016-89-9
1-5508-00003-81-4
1-9098-00370-53-6</v>
          </cell>
          <cell r="BY1248"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8" t="str">
            <v>ไม่พบ</v>
          </cell>
          <cell r="CC1248" t="str">
            <v>วชิราภรณ์</v>
          </cell>
          <cell r="CL1248">
            <v>243902</v>
          </cell>
        </row>
        <row r="1249">
          <cell r="B1249">
            <v>2739</v>
          </cell>
          <cell r="C1249">
            <v>1890</v>
          </cell>
          <cell r="G1249">
            <v>800032352794</v>
          </cell>
          <cell r="H1249" t="str">
            <v>นาย</v>
          </cell>
          <cell r="I1249" t="str">
            <v>รชานนท์</v>
          </cell>
          <cell r="J1249" t="str">
            <v>ทรายปัน</v>
          </cell>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AA1249">
            <v>15</v>
          </cell>
          <cell r="AB1249">
            <v>5</v>
          </cell>
          <cell r="AC1249">
            <v>2566</v>
          </cell>
          <cell r="BB1249" t="str">
            <v>รายงานผลสืบทรัพย์ 8/11/2567</v>
          </cell>
          <cell r="BC1249">
            <v>900</v>
          </cell>
          <cell r="BD1249">
            <v>30</v>
          </cell>
          <cell r="BE1249">
            <v>4</v>
          </cell>
          <cell r="BF1249">
            <v>2568</v>
          </cell>
          <cell r="BG1249">
            <v>0</v>
          </cell>
          <cell r="BH1249" t="str">
            <v>-</v>
          </cell>
          <cell r="BI1249" t="str">
            <v>-</v>
          </cell>
          <cell r="BJ1249" t="str">
            <v>-</v>
          </cell>
          <cell r="BK1249">
            <v>0</v>
          </cell>
          <cell r="BL1249">
            <v>255</v>
          </cell>
          <cell r="BM1249">
            <v>0</v>
          </cell>
          <cell r="BN1249" t="str">
            <v/>
          </cell>
          <cell r="BO1249" t="str">
            <v/>
          </cell>
          <cell r="BP1249" t="str">
            <v/>
          </cell>
          <cell r="BQ1249" t="str">
            <v>-</v>
          </cell>
          <cell r="BR1249" t="str">
            <v>-</v>
          </cell>
          <cell r="BS1249" t="str">
            <v>-</v>
          </cell>
          <cell r="BT1249" t="str">
            <v>นายรชานนท์ ทรายปัน</v>
          </cell>
          <cell r="BU1249">
            <v>883162012409</v>
          </cell>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C1249" t="str">
            <v>วชิราภรณ์</v>
          </cell>
        </row>
        <row r="1250">
          <cell r="B1250">
            <v>2740</v>
          </cell>
          <cell r="C1250">
            <v>1891</v>
          </cell>
          <cell r="G1250">
            <v>800085895145</v>
          </cell>
          <cell r="H1250" t="str">
            <v>นาง</v>
          </cell>
          <cell r="I1250" t="str">
            <v>มัลลิกา</v>
          </cell>
          <cell r="J1250" t="str">
            <v>วรรณ์สว่าง</v>
          </cell>
          <cell r="L1250" t="str">
            <v>เชียงใหม่</v>
          </cell>
          <cell r="M1250" t="str">
            <v>เชียงใหม่ 1</v>
          </cell>
          <cell r="N1250">
            <v>8</v>
          </cell>
          <cell r="O1250" t="str">
            <v>สินเชื่อธนาคารประชาชน</v>
          </cell>
          <cell r="Q1250">
            <v>144654.1</v>
          </cell>
          <cell r="R1250">
            <v>38129.519999999997</v>
          </cell>
          <cell r="S1250" t="str">
            <v>จังหวัดเทิง</v>
          </cell>
          <cell r="T1250" t="str">
            <v>ผบE537</v>
          </cell>
          <cell r="U1250">
            <v>2566</v>
          </cell>
          <cell r="V1250" t="str">
            <v>ผบE1172</v>
          </cell>
          <cell r="W1250">
            <v>2566</v>
          </cell>
          <cell r="AA1250">
            <v>24</v>
          </cell>
          <cell r="AB1250">
            <v>7</v>
          </cell>
          <cell r="AC1250">
            <v>2566</v>
          </cell>
          <cell r="BB1250" t="str">
            <v>รายงานสืบทรัพย์ 14/11/2567</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นางมัลลิกา วรรณ์สว่าง</v>
          </cell>
          <cell r="BU1250">
            <v>883165011057</v>
          </cell>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C1250" t="str">
            <v>ปฏิยุทธ์</v>
          </cell>
        </row>
        <row r="1251">
          <cell r="B1251">
            <v>2741</v>
          </cell>
          <cell r="C1251">
            <v>1892</v>
          </cell>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AA1251">
            <v>12</v>
          </cell>
          <cell r="AB1251">
            <v>6</v>
          </cell>
          <cell r="AC1251">
            <v>2566</v>
          </cell>
          <cell r="BB1251" t="str">
            <v>สืบแล้ว รายงานผลสืบ 16/1/2568</v>
          </cell>
          <cell r="BC1251">
            <v>600</v>
          </cell>
          <cell r="BD1251">
            <v>23</v>
          </cell>
          <cell r="BE1251">
            <v>5</v>
          </cell>
          <cell r="BF1251">
            <v>2568</v>
          </cell>
          <cell r="BG1251">
            <v>0</v>
          </cell>
          <cell r="BH1251" t="str">
            <v>-</v>
          </cell>
          <cell r="BI1251" t="str">
            <v>-</v>
          </cell>
          <cell r="BJ1251" t="str">
            <v>-</v>
          </cell>
          <cell r="BK1251">
            <v>0</v>
          </cell>
          <cell r="BL1251">
            <v>170</v>
          </cell>
          <cell r="BM1251">
            <v>0</v>
          </cell>
          <cell r="BN1251" t="str">
            <v/>
          </cell>
          <cell r="BO1251" t="str">
            <v/>
          </cell>
          <cell r="BP1251" t="str">
            <v/>
          </cell>
          <cell r="BQ1251" t="str">
            <v>-</v>
          </cell>
          <cell r="BR1251" t="str">
            <v>-</v>
          </cell>
          <cell r="BS1251" t="str">
            <v>-</v>
          </cell>
          <cell r="BT1251" t="str">
            <v>นางสาวชวพรรณ วงศ์ศาลา</v>
          </cell>
          <cell r="BU1251">
            <v>883166010002</v>
          </cell>
          <cell r="BV1251" t="str">
            <v>1.นางสาวชวพรรณ  วงศ์ศาลา
2.นางสาวธิติกาญจน์  วงศ์ศาลา</v>
          </cell>
          <cell r="BW1251" t="str">
            <v>จำเลยที่ 1
จำเลยที่ 2</v>
          </cell>
          <cell r="BX1251" t="str">
            <v>1-5099-00022-30-4
3-5099-00983-81-5</v>
          </cell>
          <cell r="BY1251"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1" t="str">
            <v>ไม่พบ</v>
          </cell>
          <cell r="CB1251">
            <v>2</v>
          </cell>
          <cell r="CC1251" t="str">
            <v>นุสบา</v>
          </cell>
        </row>
        <row r="1252">
          <cell r="B1252">
            <v>2742</v>
          </cell>
          <cell r="C1252">
            <v>1882</v>
          </cell>
          <cell r="G1252">
            <v>800098194239</v>
          </cell>
          <cell r="H1252" t="str">
            <v>นางสาว</v>
          </cell>
          <cell r="I1252" t="str">
            <v>สุภาภรณ์</v>
          </cell>
          <cell r="J1252" t="str">
            <v>พันหาญ</v>
          </cell>
          <cell r="L1252" t="str">
            <v>หนองหอย</v>
          </cell>
          <cell r="M1252" t="str">
            <v>เชียงใหม่ 1</v>
          </cell>
          <cell r="N1252">
            <v>8</v>
          </cell>
          <cell r="O1252" t="str">
            <v>สินเชื่อธนาคารประชาชน</v>
          </cell>
          <cell r="P1252" t="str">
            <v>1.บุคคลค้ำประกัน</v>
          </cell>
          <cell r="Q1252">
            <v>170060</v>
          </cell>
          <cell r="R1252">
            <v>52862.97</v>
          </cell>
          <cell r="S1252" t="str">
            <v>จังหวัดฮอด</v>
          </cell>
          <cell r="T1252" t="str">
            <v>ผบE372</v>
          </cell>
          <cell r="U1252">
            <v>2566</v>
          </cell>
          <cell r="V1252" t="str">
            <v>ผบE695</v>
          </cell>
          <cell r="W1252">
            <v>2566</v>
          </cell>
          <cell r="AA1252">
            <v>28</v>
          </cell>
          <cell r="AB1252">
            <v>6</v>
          </cell>
          <cell r="AC1252">
            <v>2566</v>
          </cell>
          <cell r="BB1252" t="str">
            <v>สืบทรัพย์//รายงานผลการสืบทรัพย์ 11/10/2567</v>
          </cell>
          <cell r="BC1252">
            <v>600</v>
          </cell>
          <cell r="BD1252">
            <v>30</v>
          </cell>
          <cell r="BE1252">
            <v>4</v>
          </cell>
          <cell r="BF1252">
            <v>2568</v>
          </cell>
          <cell r="BG1252">
            <v>0</v>
          </cell>
          <cell r="BH1252" t="str">
            <v>-</v>
          </cell>
          <cell r="BI1252" t="str">
            <v>-</v>
          </cell>
          <cell r="BJ1252" t="str">
            <v>-</v>
          </cell>
          <cell r="BK1252">
            <v>0</v>
          </cell>
          <cell r="BL1252">
            <v>395</v>
          </cell>
          <cell r="BM1252">
            <v>0</v>
          </cell>
          <cell r="BN1252" t="str">
            <v/>
          </cell>
          <cell r="BO1252" t="str">
            <v/>
          </cell>
          <cell r="BP1252" t="str">
            <v/>
          </cell>
          <cell r="BQ1252" t="str">
            <v>-</v>
          </cell>
          <cell r="BR1252" t="str">
            <v>-</v>
          </cell>
          <cell r="BS1252" t="str">
            <v>-</v>
          </cell>
          <cell r="BT1252" t="str">
            <v>นางสาวสุภาภรณ์ พันหาญ</v>
          </cell>
          <cell r="BU1252">
            <v>883166010006</v>
          </cell>
          <cell r="BV1252" t="str">
            <v>1.นางสาวสุภาภรณ์  พันหาญ
2.นางสาวพิมพารัตน์     ขัติยศ</v>
          </cell>
          <cell r="BW1252" t="str">
            <v>จำเลยที่ 1
จำเลยที่ 2</v>
          </cell>
          <cell r="BX1252" t="str">
            <v>1-5099-01024-02-5
1-5602-00069-88-1</v>
          </cell>
          <cell r="BY125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2" t="str">
            <v>พบทรัพย์</v>
          </cell>
          <cell r="CC1252" t="str">
            <v>วชิราภรณ์</v>
          </cell>
          <cell r="CL1252">
            <v>243910</v>
          </cell>
          <cell r="CM1252">
            <v>244061</v>
          </cell>
        </row>
        <row r="1253">
          <cell r="B1253">
            <v>2743</v>
          </cell>
          <cell r="C1253">
            <v>1894</v>
          </cell>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BB1253" t="str">
            <v>รายงาน 16/12/2567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นางสาวพชรมณฑ์  วงศ์ศิริฉัตร</v>
          </cell>
          <cell r="BU1253">
            <v>883166010010</v>
          </cell>
          <cell r="BV1253" t="str">
            <v>1.นางสาววรรณพร วงศ์ศิริฉัตร
2.นางสาวพิมพ์ภา ใจน้อย</v>
          </cell>
          <cell r="BW1253" t="str">
            <v>จำเลยที่ 1
จำเลยที่ 2</v>
          </cell>
          <cell r="BX1253" t="str">
            <v>3-5299-00364-19-8
3-5005-0021045-4</v>
          </cell>
          <cell r="BY1253"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3" t="str">
            <v>พบ</v>
          </cell>
          <cell r="CC1253" t="str">
            <v>ปฏิยุทธ์</v>
          </cell>
        </row>
        <row r="1254">
          <cell r="B1254">
            <v>2744</v>
          </cell>
          <cell r="C1254">
            <v>1895</v>
          </cell>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S1254" t="str">
            <v>แขวงเชียงใหม่</v>
          </cell>
          <cell r="T1254" t="str">
            <v>ผบE5788</v>
          </cell>
          <cell r="U1254">
            <v>2567</v>
          </cell>
          <cell r="X1254">
            <v>26</v>
          </cell>
          <cell r="Y1254">
            <v>8</v>
          </cell>
          <cell r="Z1254">
            <v>2567</v>
          </cell>
          <cell r="BC1254" t="str">
            <v/>
          </cell>
          <cell r="BD1254" t="str">
            <v/>
          </cell>
          <cell r="BE1254" t="str">
            <v/>
          </cell>
          <cell r="BF1254" t="str">
            <v/>
          </cell>
          <cell r="BG1254" t="str">
            <v/>
          </cell>
          <cell r="BH1254" t="str">
            <v/>
          </cell>
          <cell r="BI1254" t="str">
            <v/>
          </cell>
          <cell r="BJ1254" t="str">
            <v/>
          </cell>
          <cell r="BK1254" t="str">
            <v/>
          </cell>
          <cell r="BL1254" t="str">
            <v/>
          </cell>
          <cell r="BM1254" t="str">
            <v/>
          </cell>
          <cell r="BN1254" t="str">
            <v/>
          </cell>
          <cell r="BO1254" t="str">
            <v/>
          </cell>
          <cell r="BP1254" t="str">
            <v/>
          </cell>
          <cell r="BQ1254" t="str">
            <v/>
          </cell>
          <cell r="BR1254" t="str">
            <v/>
          </cell>
          <cell r="BS1254" t="str">
            <v/>
          </cell>
          <cell r="BT1254" t="str">
            <v>นายปยุต สสิทธินันท์</v>
          </cell>
          <cell r="BU1254" t="str">
            <v>883166010417,
883166010418</v>
          </cell>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4" t="str">
            <v>พบ</v>
          </cell>
          <cell r="CC1254" t="str">
            <v>ปฏิยุทธ์</v>
          </cell>
        </row>
        <row r="1255">
          <cell r="B1255">
            <v>2745</v>
          </cell>
          <cell r="C1255">
            <v>1896</v>
          </cell>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AA1255">
            <v>1</v>
          </cell>
          <cell r="AB1255">
            <v>7</v>
          </cell>
          <cell r="AC1255">
            <v>2567</v>
          </cell>
          <cell r="BB1255" t="str">
            <v>รายงานผลสืบทรัพย์ 8/11/2567</v>
          </cell>
          <cell r="BC1255">
            <v>1200</v>
          </cell>
          <cell r="BD1255">
            <v>30</v>
          </cell>
          <cell r="BE1255">
            <v>4</v>
          </cell>
          <cell r="BF1255">
            <v>2568</v>
          </cell>
          <cell r="BG1255">
            <v>0</v>
          </cell>
          <cell r="BH1255" t="str">
            <v>-</v>
          </cell>
          <cell r="BI1255" t="str">
            <v>-</v>
          </cell>
          <cell r="BJ1255" t="str">
            <v>-</v>
          </cell>
          <cell r="BK1255">
            <v>0</v>
          </cell>
          <cell r="BL1255">
            <v>410</v>
          </cell>
          <cell r="BM1255">
            <v>0</v>
          </cell>
          <cell r="BN1255" t="str">
            <v/>
          </cell>
          <cell r="BO1255" t="str">
            <v/>
          </cell>
          <cell r="BP1255" t="str">
            <v/>
          </cell>
          <cell r="BQ1255" t="str">
            <v>-</v>
          </cell>
          <cell r="BR1255" t="str">
            <v>-</v>
          </cell>
          <cell r="BS1255" t="str">
            <v>-</v>
          </cell>
          <cell r="BT1255" t="str">
            <v>นายสนธยา ไชยมาลา</v>
          </cell>
          <cell r="BU1255">
            <v>883166010720</v>
          </cell>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C1255" t="str">
            <v>วชิราภรณ์</v>
          </cell>
        </row>
        <row r="1256">
          <cell r="B1256">
            <v>2746</v>
          </cell>
          <cell r="C1256">
            <v>1897</v>
          </cell>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BB1256" t="str">
            <v>รายงานผลสืบทรัพย์ 8/11/2567</v>
          </cell>
          <cell r="BC1256">
            <v>600</v>
          </cell>
          <cell r="BD1256">
            <v>4</v>
          </cell>
          <cell r="BE1256">
            <v>4</v>
          </cell>
          <cell r="BF1256">
            <v>2568</v>
          </cell>
          <cell r="BG1256">
            <v>0</v>
          </cell>
          <cell r="BH1256" t="str">
            <v>-</v>
          </cell>
          <cell r="BI1256" t="str">
            <v>-</v>
          </cell>
          <cell r="BJ1256" t="str">
            <v>-</v>
          </cell>
          <cell r="BK1256">
            <v>0</v>
          </cell>
          <cell r="BL1256">
            <v>230</v>
          </cell>
          <cell r="BM1256">
            <v>0</v>
          </cell>
          <cell r="BN1256" t="str">
            <v/>
          </cell>
          <cell r="BO1256" t="str">
            <v/>
          </cell>
          <cell r="BP1256" t="str">
            <v/>
          </cell>
          <cell r="BQ1256" t="str">
            <v>-</v>
          </cell>
          <cell r="BR1256" t="str">
            <v>-</v>
          </cell>
          <cell r="BS1256" t="str">
            <v>-</v>
          </cell>
          <cell r="BT1256" t="str">
            <v>นางสาวพัชรี ศรีวิชัย</v>
          </cell>
          <cell r="BU1256">
            <v>883167010052</v>
          </cell>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C1256" t="str">
            <v>วชิราภรณ์</v>
          </cell>
        </row>
        <row r="1257">
          <cell r="B1257">
            <v>2747</v>
          </cell>
          <cell r="C1257">
            <v>1898</v>
          </cell>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BB1257" t="str">
            <v>สืบแล้ว รายงานผลสืบ 16/1/2568</v>
          </cell>
          <cell r="BC1257">
            <v>900</v>
          </cell>
          <cell r="BD1257">
            <v>23</v>
          </cell>
          <cell r="BE1257">
            <v>5</v>
          </cell>
          <cell r="BF1257">
            <v>2568</v>
          </cell>
          <cell r="BG1257">
            <v>0</v>
          </cell>
          <cell r="BH1257" t="str">
            <v>-</v>
          </cell>
          <cell r="BI1257" t="str">
            <v>-</v>
          </cell>
          <cell r="BJ1257" t="str">
            <v>-</v>
          </cell>
          <cell r="BK1257">
            <v>0</v>
          </cell>
          <cell r="BL1257">
            <v>315</v>
          </cell>
          <cell r="BM1257">
            <v>0</v>
          </cell>
          <cell r="BN1257" t="str">
            <v/>
          </cell>
          <cell r="BO1257" t="str">
            <v/>
          </cell>
          <cell r="BP1257" t="str">
            <v/>
          </cell>
          <cell r="BQ1257" t="str">
            <v>-</v>
          </cell>
          <cell r="BR1257" t="str">
            <v>-</v>
          </cell>
          <cell r="BS1257" t="str">
            <v>-</v>
          </cell>
          <cell r="BT1257" t="str">
            <v>นายธวัชชัย   มาศยะ</v>
          </cell>
          <cell r="BU1257">
            <v>883167010056</v>
          </cell>
          <cell r="BV1257" t="str">
            <v>1.นายธวัชชัย  มาศยะ 
2.นางสาวรัตนาภรณ์  โฮมาพันธ์
3.นายพงศ์สุริยา  ไชยทิพย์</v>
          </cell>
          <cell r="BW1257" t="str">
            <v>จำเลยที่ 1
จำเลยที่ 2
จำเลยที่ 3</v>
          </cell>
          <cell r="BX1257" t="str">
            <v>1-1002-00613-47-0
1-1007-01994-73-5
1-5099-00200-89-0</v>
          </cell>
          <cell r="BY1257"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7" t="str">
            <v>ไม่พบทรัพย์</v>
          </cell>
          <cell r="CB1257">
            <v>3</v>
          </cell>
          <cell r="CC1257" t="str">
            <v>นุสบา</v>
          </cell>
        </row>
        <row r="1258">
          <cell r="B1258">
            <v>2748</v>
          </cell>
          <cell r="C1258">
            <v>1899</v>
          </cell>
          <cell r="D1258">
            <v>11</v>
          </cell>
          <cell r="E1258">
            <v>9</v>
          </cell>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BB1258" t="str">
            <v>สืบแล้ว รายงานผลสืบ 21/10/2567</v>
          </cell>
          <cell r="BC1258">
            <v>1200</v>
          </cell>
          <cell r="BD1258">
            <v>30</v>
          </cell>
          <cell r="BE1258">
            <v>5</v>
          </cell>
          <cell r="BF1258">
            <v>2568</v>
          </cell>
          <cell r="BG1258">
            <v>0</v>
          </cell>
          <cell r="BH1258" t="str">
            <v>-</v>
          </cell>
          <cell r="BI1258" t="str">
            <v>-</v>
          </cell>
          <cell r="BJ1258" t="str">
            <v>-</v>
          </cell>
          <cell r="BK1258">
            <v>0</v>
          </cell>
          <cell r="BL1258">
            <v>410</v>
          </cell>
          <cell r="BM1258">
            <v>0</v>
          </cell>
          <cell r="BN1258" t="str">
            <v/>
          </cell>
          <cell r="BO1258" t="str">
            <v/>
          </cell>
          <cell r="BP1258" t="str">
            <v/>
          </cell>
          <cell r="BQ1258" t="str">
            <v>-</v>
          </cell>
          <cell r="BR1258" t="str">
            <v>-</v>
          </cell>
          <cell r="BS1258" t="str">
            <v>-</v>
          </cell>
          <cell r="BT1258" t="str">
            <v>นายธวัชชัย   พรมดวงดี</v>
          </cell>
          <cell r="BU1258">
            <v>883267010212</v>
          </cell>
          <cell r="CL1258">
            <v>243936</v>
          </cell>
        </row>
        <row r="1259">
          <cell r="B1259">
            <v>2750</v>
          </cell>
          <cell r="C1259">
            <v>1901</v>
          </cell>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S1259" t="str">
            <v>จังหวัดแม่ฮ่องสอน สาขาปาย</v>
          </cell>
          <cell r="T1259" t="str">
            <v>ผบ.72</v>
          </cell>
          <cell r="U1259">
            <v>2557</v>
          </cell>
          <cell r="V1259" t="str">
            <v>ผบ.107</v>
          </cell>
          <cell r="W1259">
            <v>2557</v>
          </cell>
          <cell r="X1259">
            <v>23</v>
          </cell>
          <cell r="Y1259">
            <v>12</v>
          </cell>
          <cell r="Z1259">
            <v>2557</v>
          </cell>
          <cell r="BB1259" t="str">
            <v>รายงานวันที่ 21/11/2567</v>
          </cell>
          <cell r="BC1259">
            <v>900</v>
          </cell>
          <cell r="BD1259">
            <v>29</v>
          </cell>
          <cell r="BE1259">
            <v>1</v>
          </cell>
          <cell r="BF1259">
            <v>2568</v>
          </cell>
          <cell r="BG1259">
            <v>0</v>
          </cell>
          <cell r="BH1259" t="str">
            <v>-</v>
          </cell>
          <cell r="BI1259" t="str">
            <v>-</v>
          </cell>
          <cell r="BJ1259" t="str">
            <v>-</v>
          </cell>
          <cell r="BK1259">
            <v>0</v>
          </cell>
          <cell r="BL1259">
            <v>1015</v>
          </cell>
          <cell r="BM1259">
            <v>0</v>
          </cell>
          <cell r="BN1259" t="str">
            <v/>
          </cell>
          <cell r="BO1259" t="str">
            <v/>
          </cell>
          <cell r="BP1259" t="str">
            <v/>
          </cell>
          <cell r="BQ1259" t="str">
            <v>-</v>
          </cell>
          <cell r="BR1259" t="str">
            <v>-</v>
          </cell>
          <cell r="BS1259" t="str">
            <v>-</v>
          </cell>
          <cell r="BT1259" t="str">
            <v>จ่าสิบเอกดำรง ศรีปุริ</v>
          </cell>
          <cell r="BU1259">
            <v>0</v>
          </cell>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C1259" t="str">
            <v>ปฏิยุทธ์</v>
          </cell>
        </row>
        <row r="1260">
          <cell r="B1260">
            <v>2751</v>
          </cell>
          <cell r="C1260">
            <v>1902</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สินเชื่อสวัสดิการ</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AA1260">
            <v>25</v>
          </cell>
          <cell r="AB1260">
            <v>1</v>
          </cell>
          <cell r="AC1260">
            <v>2567</v>
          </cell>
          <cell r="BB1260" t="str">
            <v>รายงานวันที่ 24 /12/2567</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นายสมบัติ เงาทอง</v>
          </cell>
          <cell r="BU1260">
            <v>0</v>
          </cell>
          <cell r="BV1260"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 xml:space="preserve">5-5006-00013-57-6
1-5010-00003-95-1
3-5006-00277-42-9
3-5006-00277-43-7
3-5006-00284-71-9
3-7005-00311-26-7
3-7005-00311-22-4
3-5006-00284-40-9
3-5006-00122-96-4
</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0" t="str">
            <v>พบ</v>
          </cell>
          <cell r="CC1260" t="str">
            <v>ปฏิยุทธ์</v>
          </cell>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AA1261">
            <v>19</v>
          </cell>
          <cell r="AB1261">
            <v>6</v>
          </cell>
          <cell r="AC1261">
            <v>2567</v>
          </cell>
          <cell r="BB1261" t="str">
            <v>รายงานผล 19/11/2568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นายจันทร์ ศรีวิชัย</v>
          </cell>
          <cell r="BU1261">
            <v>883267010211</v>
          </cell>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C1261" t="str">
            <v>ปฏิยุทธ์</v>
          </cell>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นางสาวสมใจ เนมีแสน</v>
          </cell>
          <cell r="BU1262">
            <v>883267010209</v>
          </cell>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C1262" t="str">
            <v>ปฏิยุทธ์</v>
          </cell>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AA1263">
            <v>16</v>
          </cell>
          <cell r="AB1263">
            <v>7</v>
          </cell>
          <cell r="AC1263">
            <v>2567</v>
          </cell>
          <cell r="BB1263" t="str">
            <v>รายงานผล 16/12/2568</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นายธณภัทร สุรินทร์</v>
          </cell>
          <cell r="BU1263">
            <v>883267010208</v>
          </cell>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C1263" t="str">
            <v>ปฏิยุทธ์</v>
          </cell>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AA1264">
            <v>20</v>
          </cell>
          <cell r="AB1264">
            <v>8</v>
          </cell>
          <cell r="AC1264">
            <v>2567</v>
          </cell>
          <cell r="BB1264" t="str">
            <v>รายงานวันที่ 25/12/2567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นางศรีวรรณ รู้สาท</v>
          </cell>
          <cell r="BU1264">
            <v>883267010046</v>
          </cell>
          <cell r="BV1264" t="str">
            <v xml:space="preserve">1.นางศรีวรรณ รู้สาท
2.นายชาติ รู้สาท
3.นางสาวอาภาพร ปันสุ
4.นางศุภิสรา ปันตา 
5.นายเสถียรพงษ์ ปันตา </v>
          </cell>
          <cell r="BW1264" t="str">
            <v>จำเลยที่ 1
คู่สมรสจำเลยที่ 1
จำเลยที่ 2
จำเลยที่ 3
คู่สมรสจำเลยที่ 3</v>
          </cell>
          <cell r="BX1264" t="str">
            <v xml:space="preserve">3-5009-00978-77-5
3-5009-00980-56-7
3-5016-00233-99-6
3-5009-00978-60-1
3-5009-00134-42-9
</v>
          </cell>
          <cell r="BY1264"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4" t="str">
            <v>พบ</v>
          </cell>
          <cell r="CC1264" t="str">
            <v>ปฏิยุทธ์</v>
          </cell>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BB1265" t="str">
            <v>รายงานวันที่ 251/12/2567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นางสาวรุ่งนภา ปัญญา</v>
          </cell>
          <cell r="BU1265">
            <v>883267010264</v>
          </cell>
          <cell r="BV1265"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5" t="str">
            <v>จำเลยที่ 1
คู่สมรสจำเลยที่ 1
จำเลยที่ 2
คู่สมรสจำเลยที่ 2
จำเลยที่ 3
คู่สมรสจำเลยที่ 3</v>
          </cell>
          <cell r="BX1265" t="str">
            <v>1-5009-00197-02-5
1-5009-00081-73-6
1-5009-00124-80-0
3-5601-00738-98-2
1-5009-00168-60-2
1-5009-00169-99-4</v>
          </cell>
          <cell r="BY1265"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5" t="str">
            <v>พบ</v>
          </cell>
          <cell r="CC1265" t="str">
            <v>ปฏิยุทธ์</v>
          </cell>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S1266" t="str">
            <v>จังหวัดลำพูน</v>
          </cell>
          <cell r="T1266" t="str">
            <v>ผบ.966</v>
          </cell>
          <cell r="U1266">
            <v>2560</v>
          </cell>
          <cell r="V1266" t="str">
            <v>ผบ.3082</v>
          </cell>
          <cell r="W1266">
            <v>2560</v>
          </cell>
          <cell r="AA1266">
            <v>20</v>
          </cell>
          <cell r="AB1266">
            <v>9</v>
          </cell>
          <cell r="AC1266">
            <v>2560</v>
          </cell>
          <cell r="BB1266" t="str">
            <v>รายงานวันที่ 14/11/2567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นางปวีณา อาวรัตนกุล</v>
          </cell>
          <cell r="BU1266">
            <v>823560010344</v>
          </cell>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C1266" t="str">
            <v>ปฏิยุทธ์</v>
          </cell>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S1267" t="str">
            <v>แขวงเชียงใหม่</v>
          </cell>
          <cell r="T1267" t="str">
            <v>ผบE7180</v>
          </cell>
          <cell r="U1267">
            <v>2567</v>
          </cell>
          <cell r="V1267" t="str">
            <v>ผบE9280</v>
          </cell>
          <cell r="W1267">
            <v>2567</v>
          </cell>
          <cell r="X1267">
            <v>7</v>
          </cell>
          <cell r="Y1267">
            <v>10</v>
          </cell>
          <cell r="Z1267">
            <v>2567</v>
          </cell>
          <cell r="BB1267" t="str">
            <v>รายงานวันที่ 25/12/2567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นายสุรินทร์   ทองสว่าง</v>
          </cell>
          <cell r="BU1267">
            <v>883265010316</v>
          </cell>
          <cell r="BV1267"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7" t="str">
            <v>จำเลยที่ 1
จำเลยที่ 2
คู่สมรสจำเลยที่ 2
จำเลยที่ 3
คู่สมรสจำเลยที่ 3
จำเลยที่ 4
คู่สมรสจำเลยที่ 4
จำเลยที่ 5</v>
          </cell>
          <cell r="BX1267" t="str">
            <v>3-5005-00568-93-6
3-5099-01439-47-7
3-5099-01439-48-5
3-5005-00071-00-4
3-5005-00062-54-4
3-5011-00427-16-3
3-5011-00427-17-1
3-5005-00568-94-4</v>
          </cell>
          <cell r="BY1267"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7" t="str">
            <v xml:space="preserve">พบ </v>
          </cell>
          <cell r="CC1267" t="str">
            <v>ปฏิยุทธ์</v>
          </cell>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S1268" t="str">
            <v>จังหวัดลำพูน</v>
          </cell>
          <cell r="T1268" t="str">
            <v>ผบE2185</v>
          </cell>
          <cell r="U1268">
            <v>2567</v>
          </cell>
          <cell r="V1268" t="str">
            <v>ผบE3108</v>
          </cell>
          <cell r="W1268">
            <v>2567</v>
          </cell>
          <cell r="AA1268">
            <v>5</v>
          </cell>
          <cell r="AB1268">
            <v>8</v>
          </cell>
          <cell r="AC1268">
            <v>2567</v>
          </cell>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นางสาวปทิตตา แก้วมูล</v>
          </cell>
          <cell r="BU1268">
            <v>0</v>
          </cell>
          <cell r="BV1268" t="str">
            <v xml:space="preserve">1.นางสาวปทิตตา แก้วมูล 
2.นางสาวพิชญ์สินี เมืองใจ 
3.นางสาวศิริพร สมพานจันทร์ </v>
          </cell>
          <cell r="BW1268" t="str">
            <v>จำเลยที่ 1
จำเลยที่ 2
จำเลยที่ 3</v>
          </cell>
          <cell r="BX1268" t="str">
            <v>1-5004-00061-23-0
1-5009-00113-06-9
1-5009-00585-55-4</v>
          </cell>
          <cell r="BY1268"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8" t="str">
            <v>พบ</v>
          </cell>
          <cell r="CC1268" t="str">
            <v>ปฏิยุทธ์</v>
          </cell>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S1269" t="str">
            <v>แขวงเชียงใหม่</v>
          </cell>
          <cell r="T1269" t="str">
            <v>ผบE4478</v>
          </cell>
          <cell r="U1269">
            <v>2567</v>
          </cell>
          <cell r="V1269" t="str">
            <v>ผบE6523</v>
          </cell>
          <cell r="W1269">
            <v>2567</v>
          </cell>
          <cell r="AA1269">
            <v>16</v>
          </cell>
          <cell r="AB1269">
            <v>7</v>
          </cell>
          <cell r="AC1269">
            <v>2567</v>
          </cell>
          <cell r="BB1269" t="str">
            <v>รายงานวันที่ 24 /12/2567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นายธีรศักดิ์ ชโลทรวสุ</v>
          </cell>
          <cell r="BU1269">
            <v>0</v>
          </cell>
          <cell r="BV1269" t="str">
            <v>1.นายธีรศักดิ์ ชโลทรวสุ
2.นางสาวศิริรัตน์ บุญเลา
3.นายอนันทวัฒ หนูอักษร</v>
          </cell>
          <cell r="BW1269" t="str">
            <v>จำเลยที่ 1
จำเลยที่ 2
คู่สมรสจำเลยที่ 2</v>
          </cell>
          <cell r="BX1269" t="str">
            <v>3-1008-00733-14-6
1-5099-00485-10-0
1-9098-00232-43-5</v>
          </cell>
          <cell r="BY1269"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9" t="str">
            <v>พบ</v>
          </cell>
          <cell r="CC1269" t="str">
            <v>ปฏิยุทธ์</v>
          </cell>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S1270" t="str">
            <v>แขวงเชียงใหม่</v>
          </cell>
          <cell r="T1270" t="str">
            <v>ผบ8579</v>
          </cell>
          <cell r="U1270">
            <v>2558</v>
          </cell>
          <cell r="V1270" t="str">
            <v>ผบ9359</v>
          </cell>
          <cell r="W1270">
            <v>2558</v>
          </cell>
          <cell r="AA1270">
            <v>1</v>
          </cell>
          <cell r="AB1270">
            <v>12</v>
          </cell>
          <cell r="AC1270">
            <v>2558</v>
          </cell>
          <cell r="BB1270" t="str">
            <v>รายงานวันที่ 25/12/2567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นายธนากร อุดก๋อง</v>
          </cell>
          <cell r="BU1270">
            <v>823658010334</v>
          </cell>
          <cell r="BV1270" t="str">
            <v xml:space="preserve">1.นายธนากร อุดก๋อง
2.นางรัตนาภรณ์ อุดก๋อง
3.นางสาวณิชชาพัชญ์ ธนพรทวีโรจน์
4.นายบุญฤทธิ์ ขุนสิทธิ์
</v>
          </cell>
          <cell r="BW1270" t="str">
            <v>จำเลยที่ 1 
คู่สมรสจำเลยที่ 1
จำเลยที่ 2
จำเลยที่ 3</v>
          </cell>
          <cell r="BX1270" t="str">
            <v>1-599-00613-78-8
1-5099-00736-41-2
1-5711-00012-05-6
1-5099-00401-38-1</v>
          </cell>
          <cell r="BY1270"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0" t="str">
            <v>พบ</v>
          </cell>
          <cell r="CC1270" t="str">
            <v>ปฏิยุทธ์</v>
          </cell>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S1271" t="str">
            <v>จังหวัดฝาง</v>
          </cell>
          <cell r="T1271" t="str">
            <v>ผบ879</v>
          </cell>
          <cell r="U1271">
            <v>2558</v>
          </cell>
          <cell r="V1271" t="str">
            <v>ผบ104</v>
          </cell>
          <cell r="W1271">
            <v>2559</v>
          </cell>
          <cell r="AA1271">
            <v>29</v>
          </cell>
          <cell r="AB1271">
            <v>2</v>
          </cell>
          <cell r="AC1271">
            <v>2559</v>
          </cell>
          <cell r="BB1271" t="str">
            <v>รายงานวันที่ 14/11/2567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823858010194</v>
          </cell>
          <cell r="BV1271" t="str">
            <v>1.นางสาวสุภารัตน์ โยจินา 
2.นางสาวเนตรนรินทร์ กันธิยะ
3.นางกัลป์ยกร กันธิยะ 
4.นายยศพัฒน์ กันธิยะ</v>
          </cell>
          <cell r="BW1271" t="str">
            <v>จำเลยที่ 1
จำเลยที่ 2
จำเลยที่ 3
คู่สมรสจำเลยที่ 3</v>
          </cell>
          <cell r="BX1271" t="str">
            <v>1-5009-00034-46-1
1-5009-00015-49-1
3-5009-00808-63-2
3-5009-00808-62-4</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1" t="str">
            <v>ไม่พบ</v>
          </cell>
          <cell r="CC1271" t="str">
            <v>ปฏิยุทธ์</v>
          </cell>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S1272" t="str">
            <v>จังหวัดฝาง</v>
          </cell>
          <cell r="T1272" t="str">
            <v>ผบ882</v>
          </cell>
          <cell r="U1272">
            <v>2558</v>
          </cell>
          <cell r="V1272" t="str">
            <v>ผบ962</v>
          </cell>
          <cell r="W1272">
            <v>2558</v>
          </cell>
          <cell r="AA1272">
            <v>3</v>
          </cell>
          <cell r="AB1272">
            <v>12</v>
          </cell>
          <cell r="AC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นางสุภารัตน์  โยจินา</v>
          </cell>
          <cell r="BU1272">
            <v>823858010197</v>
          </cell>
          <cell r="BV1272"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2" t="str">
            <v>จำเลยที่ 1
จำเลยที่ 2
คู่สมรสจำเลยที่ 2
จำเลยที่ 3
คู่สมรสจำเลยที่ 3</v>
          </cell>
          <cell r="BX1272" t="str">
            <v>1-5009-00034-46-1
3-5009-00815-19-1
3-5009-00815-18-3
3-5009-00713-92-5
3-8009-00474-84-7</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2" t="str">
            <v>พบ</v>
          </cell>
          <cell r="CC1272" t="str">
            <v>ปฏิยุทธ์</v>
          </cell>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S1273" t="str">
            <v>จังหวัดฝาง</v>
          </cell>
          <cell r="T1273" t="str">
            <v>ผบ746</v>
          </cell>
          <cell r="U1273">
            <v>2558</v>
          </cell>
          <cell r="V1273" t="str">
            <v>ผบ972</v>
          </cell>
          <cell r="W1273">
            <v>2558</v>
          </cell>
          <cell r="X1273">
            <v>9</v>
          </cell>
          <cell r="Y1273">
            <v>12</v>
          </cell>
          <cell r="Z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นายธนาธิป ทอองคำ</v>
          </cell>
          <cell r="BU1273">
            <v>883858010227</v>
          </cell>
          <cell r="BV1273"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3"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3" t="str">
            <v>3-5009-00998-06-7
3-5009-00998-12-1
3-5009-00629-27-4
3-5009-00411-29-5
3-5009-00061-56-1
3-5009-00995-84-0
3-6499-00076-98-1
3-5009-01062-62-6
3-5009-00328-88-6
3-1009-00915-51-3</v>
          </cell>
          <cell r="BY1273"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3" t="str">
            <v>พบ</v>
          </cell>
          <cell r="CC1273" t="str">
            <v>ปฏิยุทธ์</v>
          </cell>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S1274" t="str">
            <v>จังหวัดฝาง</v>
          </cell>
          <cell r="T1274" t="str">
            <v>ผบ754</v>
          </cell>
          <cell r="U1274">
            <v>2558</v>
          </cell>
          <cell r="V1274" t="str">
            <v>ผบ979</v>
          </cell>
          <cell r="W1274">
            <v>2558</v>
          </cell>
          <cell r="X1274">
            <v>9</v>
          </cell>
          <cell r="Y1274">
            <v>12</v>
          </cell>
          <cell r="Z1274">
            <v>2558</v>
          </cell>
          <cell r="BB1274" t="str">
            <v>รายงานวันที่ 25/12/2567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823858010228</v>
          </cell>
          <cell r="BV1274"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4" t="str">
            <v>จำเลยที่ 1
จำเลยที่ 2
จำเลยที่ 3
จำเลยที่ 4
คู่สมรสจำเลยที่ 4
จำเลยที่ 5
คู่สมรสจำเลยที่ 5
จำเลยที่ 6
คู่สมรสจำเลยที่ 6</v>
          </cell>
          <cell r="BX1274" t="str">
            <v>3-5009-0629-27-4
3-6499-00076-98-1
3-1009-00915-51-3
3-5009-00998-06-7
3-5009-00998-12-1
3-5009-00061-56-1
3-5009-00995-84-0
3-5009-01062-62-6
3-5009-00328-88-6</v>
          </cell>
          <cell r="BY1274"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4" t="str">
            <v>พบ</v>
          </cell>
          <cell r="CC1274" t="str">
            <v>ปฏิยุทธ์</v>
          </cell>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S1275" t="str">
            <v>จังหวัดฝาง</v>
          </cell>
          <cell r="T1275" t="str">
            <v>ผบ748</v>
          </cell>
          <cell r="U1275">
            <v>2558</v>
          </cell>
          <cell r="V1275" t="str">
            <v>ผบ974</v>
          </cell>
          <cell r="W1275">
            <v>2558</v>
          </cell>
          <cell r="X1275">
            <v>9</v>
          </cell>
          <cell r="Y1275">
            <v>12</v>
          </cell>
          <cell r="Z1275">
            <v>2558</v>
          </cell>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นางพัฒนรัตน์ อยู่สุขศรี</v>
          </cell>
          <cell r="BU1275">
            <v>823858010229</v>
          </cell>
          <cell r="BV1275" t="str">
            <v>1.นางพัฒน อยู่สุขศรี
2.นางอารีย์ ศิริบูลย์ 
3.นายเฉลิมชัย ศิริบูลย์</v>
          </cell>
          <cell r="BW1275" t="str">
            <v>จำเลยที่ 1
จำเลยที่ 2
คู่สมรสจำเลยที่ 2</v>
          </cell>
          <cell r="BX1275" t="str">
            <v>3-5009-00629-27-4
3-5009-00061-56-1
3-5009-00995-84-0</v>
          </cell>
          <cell r="BY1275"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5" t="str">
            <v>ไม่พบ</v>
          </cell>
          <cell r="CC1275" t="str">
            <v>ปฏิยุทธ์</v>
          </cell>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S1276" t="str">
            <v>จังหวัดฝาง</v>
          </cell>
          <cell r="T1276" t="str">
            <v>ผบ849</v>
          </cell>
          <cell r="U1276">
            <v>2558</v>
          </cell>
          <cell r="V1276" t="str">
            <v>ผบ983</v>
          </cell>
          <cell r="W1276">
            <v>2558</v>
          </cell>
          <cell r="AA1276">
            <v>9</v>
          </cell>
          <cell r="AB1276">
            <v>12</v>
          </cell>
          <cell r="AC1276">
            <v>2558</v>
          </cell>
          <cell r="BB1276" t="str">
            <v>รายงานวันที่ 14/11/2567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นายจำรูญ บัวลาแก้ว</v>
          </cell>
          <cell r="BU1276">
            <v>823859010402</v>
          </cell>
          <cell r="BV1276" t="str">
            <v>1.นายจำรูญ บัวลาแก้ว
2.นายสุรเชษฐ ศรีเพ็ญ</v>
          </cell>
          <cell r="BW1276" t="str">
            <v>จำเลยที่ 1
จำเลยที่ 2</v>
          </cell>
          <cell r="BX1276" t="str">
            <v>3-5009-00852-42-9
3-5009-00300-86-8</v>
          </cell>
          <cell r="BY1276" t="str">
            <v>-ไม่พบว่ามีกรรมสิทธิ์ในที่ดิน อ.ฝาง จ.เชียงใหม่
-ไม่พบว่ามีกรรมสิทธิ์ในที่ดิน อ.ฝาง จ.เชียงใหม่</v>
          </cell>
          <cell r="BZ1276" t="str">
            <v>ไม่พบ</v>
          </cell>
          <cell r="CC1276" t="str">
            <v>ปฏิยุทธ์</v>
          </cell>
        </row>
        <row r="1277">
          <cell r="B1277">
            <v>2770</v>
          </cell>
          <cell r="C1277">
            <v>1917</v>
          </cell>
          <cell r="D1277">
            <v>30</v>
          </cell>
          <cell r="E1277">
            <v>10</v>
          </cell>
          <cell r="F1277">
            <v>2567</v>
          </cell>
          <cell r="G1277">
            <v>800041584171</v>
          </cell>
          <cell r="H1277" t="str">
            <v>นาย</v>
          </cell>
          <cell r="I1277" t="str">
            <v>สานิตย์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S1277" t="str">
            <v>แขวงเชียงใหม่</v>
          </cell>
          <cell r="T1277" t="str">
            <v>ผบ7635</v>
          </cell>
          <cell r="U1277">
            <v>2558</v>
          </cell>
          <cell r="V1277" t="str">
            <v>ผบ9733</v>
          </cell>
          <cell r="W1277">
            <v>2558</v>
          </cell>
          <cell r="AA1277">
            <v>14</v>
          </cell>
          <cell r="AB1277">
            <v>12</v>
          </cell>
          <cell r="AC1277">
            <v>2558</v>
          </cell>
          <cell r="BB1277" t="str">
            <v>รายงานวันที่ 25/12/2567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นายสานิตย์ คำปัญญา</v>
          </cell>
          <cell r="BU1277">
            <v>823658010301</v>
          </cell>
          <cell r="BV1277" t="str">
            <v>1.นายสานิตย์ คำปัญญา
2.นางสาวกาญจนา ดีระวนิช
3.นางสาวนิตยา หวลอารมณ์
4.นายนรา กล้าจริง
5.นายพร้อมพงค์ ขอดแก้ว</v>
          </cell>
          <cell r="BW1277" t="str">
            <v>จำเลยที่ 1
จำเลยที่ 2
จำเลยที่ 3
คู่สมรสเก่าจำเลยที่ 3
คุ่สมรสใหม่จำเลยที่ 3</v>
          </cell>
          <cell r="BX1277" t="str">
            <v>1-5099-00917-35-2
1-5603-00182-49-3
1-5602-00014-71-8
3-5006-00310-33-7
1-5099-00256-37-2</v>
          </cell>
          <cell r="BY1277"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7" t="str">
            <v>พบ</v>
          </cell>
          <cell r="CC1277" t="str">
            <v>ปฏิยุทธ์</v>
          </cell>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S1278" t="str">
            <v>แขวงเชียงใหม่</v>
          </cell>
          <cell r="T1278" t="str">
            <v>ผบ8923</v>
          </cell>
          <cell r="U1278">
            <v>2558</v>
          </cell>
          <cell r="V1278" t="str">
            <v>ผบ9778</v>
          </cell>
          <cell r="W1278">
            <v>2558</v>
          </cell>
          <cell r="AA1278">
            <v>14</v>
          </cell>
          <cell r="AB1278">
            <v>12</v>
          </cell>
          <cell r="AC1278">
            <v>2558</v>
          </cell>
          <cell r="BB1278" t="str">
            <v>รายงานวันที่ 14/11/2567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นางสาวสุจิตรา  สุจารี</v>
          </cell>
          <cell r="BU1278">
            <v>823658010296</v>
          </cell>
          <cell r="BV1278" t="str">
            <v>1นางสาวสุจิตรา สุจารี 
2.นายเจษฎา บุญเลิศ
3.พลฯเกษม ชัยสุรินทร์</v>
          </cell>
          <cell r="BW1278" t="str">
            <v>จำเลยที่ 1
คู่สมรสจำเลยที่ 1
จำเลยที่ 2</v>
          </cell>
          <cell r="BX1278" t="str">
            <v>3-5005-00014-81-7
3-5005-00051-86-1
3-5802-00016-19-9</v>
          </cell>
          <cell r="BY127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8" t="str">
            <v>ไม่พบ</v>
          </cell>
          <cell r="CC1278" t="str">
            <v>ปฏิยุทธ์</v>
          </cell>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S1279" t="str">
            <v>แขวงเชียงใหม่</v>
          </cell>
          <cell r="T1279" t="str">
            <v>ผบ8924</v>
          </cell>
          <cell r="U1279">
            <v>2558</v>
          </cell>
          <cell r="V1279" t="str">
            <v>ผบ9767</v>
          </cell>
          <cell r="W1279">
            <v>2558</v>
          </cell>
          <cell r="AA1279">
            <v>14</v>
          </cell>
          <cell r="AB1279">
            <v>12</v>
          </cell>
          <cell r="AC1279">
            <v>2558</v>
          </cell>
          <cell r="BB1279" t="str">
            <v>รายงานวันที่ 26/12/2567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นางสาวสุพรรณี ดวงศรี</v>
          </cell>
          <cell r="BU1279">
            <v>823658010294</v>
          </cell>
          <cell r="BV1279"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9" t="str">
            <v xml:space="preserve">จำเลยที่ 1
คู่สมรสจำเลยที่ 1
จำเลยที่ 2
คู่สมรสจำเลยที่ 2
จำเลยที่ 3
คู่สมรสจำเลยที่ 3
</v>
          </cell>
          <cell r="BX1279" t="str">
            <v>1-5011-00064-53-6
1-5006-00009-01-1
1-5006-00005-07-4
1-5006-00010-13-2
1-5007-00117-95-8
1-5007-00091-80-1</v>
          </cell>
          <cell r="BY127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9" t="str">
            <v>พบ</v>
          </cell>
          <cell r="CC1279" t="str">
            <v>ปฏิยุทธ์</v>
          </cell>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S1280" t="str">
            <v>แขวงเชียงใหม่</v>
          </cell>
          <cell r="T1280" t="str">
            <v>ผบ7634</v>
          </cell>
          <cell r="U1280">
            <v>2558</v>
          </cell>
          <cell r="V1280" t="str">
            <v>ผบ9814</v>
          </cell>
          <cell r="W1280">
            <v>2558</v>
          </cell>
          <cell r="X1280">
            <v>15</v>
          </cell>
          <cell r="Y1280">
            <v>12</v>
          </cell>
          <cell r="Z1280">
            <v>2558</v>
          </cell>
          <cell r="BB1280" t="str">
            <v>นายงานวันที่ 25/12/2567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นายกฤษณ์ เติมศรี</v>
          </cell>
          <cell r="BU1280">
            <v>823658010320</v>
          </cell>
          <cell r="BV1280" t="str">
            <v>1.นายกฤษณ์ เติมศรี
2.นางสาวพัตร์พิมล เชื้อสาวัตถี
3.นายกาญจน์ รอดวิจิตร
4.นางสาวรวินทร์กาญจน์  ไชยพรหม</v>
          </cell>
          <cell r="BW1280" t="str">
            <v>จำเลยที่ 1
จำเลยที่ 2
จำเลยที่ 3
คู่สมรสจำเลยที่ 3</v>
          </cell>
          <cell r="BX1280" t="str">
            <v>3-1017-01311-96-1
3-3604-00644-59-4
3-1206-00327-27-6
1-5099-00896-84-3</v>
          </cell>
          <cell r="BY1280"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0" t="str">
            <v>พบ</v>
          </cell>
          <cell r="CC1280" t="str">
            <v>ปฏิยุทธ์</v>
          </cell>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S1281" t="str">
            <v>แขวงเชียงใหม่</v>
          </cell>
          <cell r="T1281" t="str">
            <v>ผบ8881</v>
          </cell>
          <cell r="U1281">
            <v>2558</v>
          </cell>
          <cell r="V1281" t="str">
            <v>ผบ10114</v>
          </cell>
          <cell r="W1281">
            <v>2558</v>
          </cell>
          <cell r="X1281">
            <v>22</v>
          </cell>
          <cell r="Y1281">
            <v>12</v>
          </cell>
          <cell r="Z1281">
            <v>2558</v>
          </cell>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นางสาวสุพิศ มณีจอม</v>
          </cell>
          <cell r="BU1281">
            <v>823658010288</v>
          </cell>
          <cell r="BV1281" t="str">
            <v xml:space="preserve">1.นางสาวสุพิศ มณีจอม 
2.นายสมัย สิทธิปัญญา
3.นางศรีลา ศรีสุวรรณ </v>
          </cell>
          <cell r="BW1281" t="str">
            <v>จำเลยที่ 1
จำเลยที่ 2
จำเลยที่ 3</v>
          </cell>
          <cell r="BX1281" t="str">
            <v xml:space="preserve">5-5005-00023-70-7
3-5005-00338-53-1
3-5005-00032-97-1
</v>
          </cell>
          <cell r="BY1281"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1" t="str">
            <v>ไม่พบ</v>
          </cell>
          <cell r="CC1281" t="str">
            <v>ปฏิยุทธ์</v>
          </cell>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ผบ8502</v>
          </cell>
          <cell r="U1282">
            <v>2558</v>
          </cell>
          <cell r="V1282" t="str">
            <v>ผบ10182</v>
          </cell>
          <cell r="W1282">
            <v>2558</v>
          </cell>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นายจำนงค์ บุญรัตน์</v>
          </cell>
          <cell r="BU1282">
            <v>0</v>
          </cell>
          <cell r="BV1282" t="str">
            <v>1.นายจำนงค์ บุญรัตน์
2.นางนวลจันทร์ บุญรัตน์
3.นายชาตรี บุญรัตน์
4.นายสรายุทธ จันต๊ะดุก
5.นางสาวจิตราพร หมื่นใจ</v>
          </cell>
          <cell r="BW1282" t="str">
            <v>จำเลยที่ 1
จำเลยที่ 2
คู่สมรสจำเลยที่ 2
จำเลยที่ 3
คู่สมรสจำเลยที่ 3</v>
          </cell>
          <cell r="BX1282" t="str">
            <v>3-5104-00339-21-8
3-5899-00055-84-5
3-5899-00055-86-1
3-5102-00253-50-6
1-5099-00095-28-0</v>
          </cell>
          <cell r="BY1282"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2" t="str">
            <v>ไม่พบ</v>
          </cell>
          <cell r="CC1282" t="str">
            <v>ปฏิยุทธ์</v>
          </cell>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S1283" t="str">
            <v>แขวงเชียงใหม่</v>
          </cell>
          <cell r="T1283" t="str">
            <v>ผบ8509</v>
          </cell>
          <cell r="U1283">
            <v>2558</v>
          </cell>
          <cell r="V1283" t="str">
            <v>ผบ10173</v>
          </cell>
          <cell r="W1283">
            <v>2558</v>
          </cell>
          <cell r="AA1283">
            <v>23</v>
          </cell>
          <cell r="AB1283">
            <v>12</v>
          </cell>
          <cell r="AC1283">
            <v>2558</v>
          </cell>
          <cell r="BB1283" t="str">
            <v>รายงานวันที่ 14/11/2567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นายสรายุทธ จันต๊ะดุก</v>
          </cell>
          <cell r="BU1283">
            <v>823858010205</v>
          </cell>
          <cell r="BV1283" t="str">
            <v>1.นายสรายุทธ จันต๊ะดุก
2.นางสาวจิตราพร หมื่นใจ
3.นายจำนงค์ บุญรัตน์
4.นางนวลจันทร์ บุญรัตน์
5.นายชาตรี บุญรัตน์</v>
          </cell>
          <cell r="BW1283" t="str">
            <v xml:space="preserve">จำเลยที่ 1
คู่สมรสจำเลยที่ 1
จำเลยที่ 2
จำเลยที่ 3
คู่สมรสจำเลยที่ 3
</v>
          </cell>
          <cell r="BX1283" t="str">
            <v>3-5102-00253-50-6
1-5099-00095-28-0
3-5104-00339-21-8
3-5899-00055-84-5
3-5899-00055-86-1</v>
          </cell>
          <cell r="BY1283"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3" t="str">
            <v>ไม่พบ</v>
          </cell>
          <cell r="CC1283" t="str">
            <v>ปฏิยุทธ์</v>
          </cell>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S1284" t="str">
            <v>จังหวัดฝาง</v>
          </cell>
          <cell r="T1284" t="str">
            <v>ผบ168</v>
          </cell>
          <cell r="U1284">
            <v>2558</v>
          </cell>
          <cell r="V1284" t="str">
            <v>ผบ330</v>
          </cell>
          <cell r="W1284">
            <v>2558</v>
          </cell>
          <cell r="AA1284">
            <v>13</v>
          </cell>
          <cell r="AB1284">
            <v>7</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นางสาวสุกัญญา เดชารักษา</v>
          </cell>
          <cell r="BU1284">
            <v>823858010101</v>
          </cell>
          <cell r="BV1284" t="str">
            <v>1.นางสาวสุกัญญา เดชรักษา
2.นางสาวรินดา แลลับฟ้า
3.นายศรัณยู อัตมะ
4.นางเจนจิรา กาวี
5.นายสมพร กาวี</v>
          </cell>
          <cell r="BW1284" t="str">
            <v>จำเลยที่ 1
จำเลยที่ 2
คู่สมรสจำเลยที่ 2
จำเลยที่ 3
คู่สมรสจำเลยที่ 3</v>
          </cell>
          <cell r="BX1284" t="str">
            <v>1-5009-00072-12-5
3-5009-00811-77-3
3-5009-00804-72-6
2-3301-00021-53-4
3-5009-00714-88-3</v>
          </cell>
          <cell r="BY1284"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4" t="str">
            <v>พบ</v>
          </cell>
          <cell r="CC1284" t="str">
            <v>ปฏิยุทธ์</v>
          </cell>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S1285" t="str">
            <v>จังหวัดฝาง</v>
          </cell>
          <cell r="T1285" t="str">
            <v>ผบ835</v>
          </cell>
          <cell r="U1285">
            <v>2558</v>
          </cell>
          <cell r="V1285" t="str">
            <v>ผบ966</v>
          </cell>
          <cell r="W1285">
            <v>2558</v>
          </cell>
          <cell r="AA1285">
            <v>8</v>
          </cell>
          <cell r="AB1285">
            <v>12</v>
          </cell>
          <cell r="AC1285">
            <v>2558</v>
          </cell>
          <cell r="BB1285" t="str">
            <v>รายงานวันที่ 25/12/2567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นางศิริกาญจน์ ลิ้มประเสริฐ</v>
          </cell>
          <cell r="BU1285">
            <v>0</v>
          </cell>
          <cell r="BV1285"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5" t="str">
            <v>จำเลยที่ 1
คู่สมรสจำเลยที่ 1
จำเลยที่ 2
คู่สมรสจำเลยที่ 2
จำเลยที่ 3
คู่มสมรสจำเลยที่ 3</v>
          </cell>
          <cell r="BX1285" t="str">
            <v>3-5009-00168-11-1
3-7601-00264-08-3
3-5009-00167-50-5
8-5009-87001-56-7
3-5009-00179-32-5
3-8008-00935-98-2</v>
          </cell>
          <cell r="BY1285"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5" t="str">
            <v>พบ</v>
          </cell>
          <cell r="CC1285" t="str">
            <v>ปฏิยุทธ์</v>
          </cell>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S1286" t="str">
            <v>แขวงเชียงใหม่</v>
          </cell>
          <cell r="T1286" t="str">
            <v>ผบ466</v>
          </cell>
          <cell r="U1286">
            <v>2558</v>
          </cell>
          <cell r="V1286" t="str">
            <v>ผบ1607</v>
          </cell>
          <cell r="W1286">
            <v>2558</v>
          </cell>
          <cell r="AA1286">
            <v>11</v>
          </cell>
          <cell r="AB1286">
            <v>3</v>
          </cell>
          <cell r="AC1286">
            <v>2558</v>
          </cell>
          <cell r="BB1286" t="str">
            <v>รายงานวันที่ 14/11/2567</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นางจินดา  ไชยกเซน</v>
          </cell>
          <cell r="BU1286">
            <v>823856010090</v>
          </cell>
          <cell r="BV1286" t="str">
            <v>1.นางจินดา  ไชยกเซน
2.นายอสิต  ทิพย์นางรอง
3.นางสาวศิริลักษ์  เขมราช</v>
          </cell>
          <cell r="BW1286" t="str">
            <v>จำเลยที่ 1
จำเลยที่ 2
คู่สมรสจำเลยที่ 2</v>
          </cell>
          <cell r="BX1286" t="str">
            <v>3-5006-00530-96-5
3-5402-00500-34-1
1-5007-00184-13-2</v>
          </cell>
          <cell r="BY128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6" t="str">
            <v>ไม่พบ</v>
          </cell>
          <cell r="CC1286" t="str">
            <v>ปฏิยุทธ์</v>
          </cell>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S1287" t="str">
            <v>จังหวัดเชียงราย</v>
          </cell>
          <cell r="T1287" t="str">
            <v>ผบ3979</v>
          </cell>
          <cell r="U1287">
            <v>2557</v>
          </cell>
          <cell r="V1287" t="str">
            <v>ผบ262</v>
          </cell>
          <cell r="W1287">
            <v>2558</v>
          </cell>
          <cell r="AA1287">
            <v>26</v>
          </cell>
          <cell r="AB1287">
            <v>1</v>
          </cell>
          <cell r="AC1287">
            <v>2558</v>
          </cell>
          <cell r="BB1287" t="str">
            <v>รายงานผลสืบวันที่ 7/1/2568</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นายภูวดล เรืองรัตน์</v>
          </cell>
          <cell r="BU1287">
            <v>823857010073</v>
          </cell>
          <cell r="BV1287" t="str">
            <v>1.นายภูวดล เรืองรัตน์
2.นางสุบิน อินตา 
3.นายนคร อินตา</v>
          </cell>
          <cell r="BW1287" t="str">
            <v>จำเลยที่ 1
จำเลยที่ 2
คู่สมรสจำเลยที่ 2</v>
          </cell>
          <cell r="BX1287" t="str">
            <v>1-5711-00063-05-0
3-5203-00332-44-1
3-5711-00517-54-5</v>
          </cell>
          <cell r="BY1287"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7" t="str">
            <v>พบ</v>
          </cell>
          <cell r="CC1287" t="str">
            <v>ปฏิยุทธ์</v>
          </cell>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S1288" t="str">
            <v>แขวงเชียงใหม่</v>
          </cell>
          <cell r="T1288" t="str">
            <v>ผบ2891</v>
          </cell>
          <cell r="U1288">
            <v>2558</v>
          </cell>
          <cell r="V1288" t="str">
            <v>ผบ3566</v>
          </cell>
          <cell r="W1288">
            <v>2558</v>
          </cell>
          <cell r="AA1288">
            <v>8</v>
          </cell>
          <cell r="AB1288">
            <v>7</v>
          </cell>
          <cell r="AC1288">
            <v>2558</v>
          </cell>
          <cell r="BB1288" t="str">
            <v>รายงานวันที่ 14/11/2567</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นายอิทธิพงษ์  ไชยมงคล</v>
          </cell>
          <cell r="BU1288">
            <v>823858010034</v>
          </cell>
          <cell r="BV1288" t="str">
            <v>1.นายอิทธิพงษ์  ไชยมงคล
2.นายบุญศรี  พรมมี
3.นางนงคราญ  พรมมี
4.นายชัยวัธ  วงค์ชัย
5.นางสาวพนรัญชน์  ชัยสุรินทร์</v>
          </cell>
          <cell r="BW1288" t="str">
            <v xml:space="preserve">จำเลยที่ 1
จำเลยที่ 2
คู่สมรสจำเลยที่ 2
จำเลยที่ 3 
คู่สมรสจำเลยที่ 3
</v>
          </cell>
          <cell r="BX1288" t="str">
            <v>1-5099-00149-78-9
3-5006-00510-87-5
5-5006-00041-37-5
3-5102-00246-94-1
3-5014-00167-10-8</v>
          </cell>
          <cell r="BY12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8" t="str">
            <v>ไม่พบ</v>
          </cell>
          <cell r="CC1288" t="str">
            <v>ปฏิยุทธ์</v>
          </cell>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Q1289">
            <v>55082.94</v>
          </cell>
          <cell r="R1289">
            <v>11617.16</v>
          </cell>
          <cell r="S1289" t="str">
            <v>แขวงเชียงดาว</v>
          </cell>
          <cell r="T1289" t="str">
            <v>ผบE23</v>
          </cell>
          <cell r="U1289">
            <v>2563</v>
          </cell>
          <cell r="V1289" t="str">
            <v>ผบE49</v>
          </cell>
          <cell r="W1289">
            <v>2563</v>
          </cell>
          <cell r="AA1289">
            <v>27</v>
          </cell>
          <cell r="AB1289">
            <v>7</v>
          </cell>
          <cell r="AC1289">
            <v>2563</v>
          </cell>
          <cell r="BB1289" t="str">
            <v>รายงานผลสืบวันที่ 7/1/2568</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นายสมพงษ์  สุธรรม</v>
          </cell>
          <cell r="BU1289">
            <v>883162012436</v>
          </cell>
          <cell r="BV1289"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9" t="str">
            <v>จำเลยที่ 1
ทายาทจำเลยที่1
จำเลยที่ 2
คู่สมรสจำเลยที่ 2
จำเลยที่ 3
คู่สมรสจำเลยที่ 3
จำเลยที่ 4</v>
          </cell>
          <cell r="BX1289" t="str">
            <v>3-5006-0041-35-7
3-5006-00502-33-3
3-5006-00412-99-7
3-5006-00364-23-2
5-5006-00040-00-0
3-5006-00413-58-6
3-5006-00410-89-7</v>
          </cell>
          <cell r="BY1289"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9" t="str">
            <v>พบ</v>
          </cell>
          <cell r="CC1289" t="str">
            <v>ปฏิยุทธ์</v>
          </cell>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S1290" t="str">
            <v>จังหวัดฝาง</v>
          </cell>
          <cell r="T1290" t="str">
            <v>ผบ437</v>
          </cell>
          <cell r="U1290">
            <v>2558</v>
          </cell>
          <cell r="V1290" t="str">
            <v>ผบ968</v>
          </cell>
          <cell r="W1290">
            <v>2558</v>
          </cell>
          <cell r="X1290">
            <v>8</v>
          </cell>
          <cell r="Y1290">
            <v>12</v>
          </cell>
          <cell r="Z1290">
            <v>2558</v>
          </cell>
          <cell r="BB1290" t="str">
            <v>รายงานวันที่ 14/11/2567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นางอมรรัตน์ อุทธยา</v>
          </cell>
          <cell r="BU1290">
            <v>823858010360</v>
          </cell>
          <cell r="BV1290"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90" t="str">
            <v>จำเลยที่ 1
คู่สมรสจำเลยที่ 1
จำเลยที่ 2
คู่สมรสจำเลยที่ 2
จำเลยที่ 3</v>
          </cell>
          <cell r="BX1290" t="str">
            <v>1-5009-00034-86-0
1-5010-00052-73-1
3-5010-00044-20-3
3-5009-00147-10-5
1-5010-00062-30-2</v>
          </cell>
          <cell r="BY129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90" t="str">
            <v>ไม่พบ</v>
          </cell>
          <cell r="CC1290" t="str">
            <v>ปฏิยุทธ์</v>
          </cell>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S1291" t="str">
            <v>แขวงเชียงใหม่</v>
          </cell>
          <cell r="T1291" t="str">
            <v>ผบ8506</v>
          </cell>
          <cell r="U1291">
            <v>2558</v>
          </cell>
          <cell r="V1291" t="str">
            <v>ผบ9506</v>
          </cell>
          <cell r="W1291">
            <v>2558</v>
          </cell>
          <cell r="X1291">
            <v>3</v>
          </cell>
          <cell r="Y1291">
            <v>12</v>
          </cell>
          <cell r="Z1291">
            <v>2558</v>
          </cell>
          <cell r="BB1291" t="str">
            <v>รายงานวันที่ 24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นางสุพร  เพียรนภา</v>
          </cell>
          <cell r="BU1291">
            <v>0</v>
          </cell>
          <cell r="BV1291" t="str">
            <v>1.นางสุพร เพียรนภา
2.นายเดชธนา พรหมายน
3.นายชรินทร์ จอมเมฆ</v>
          </cell>
          <cell r="BW1291" t="str">
            <v>จำเลยที่ 1
จำเลยที่ 2
จำเลยที่ 3</v>
          </cell>
          <cell r="BX1291" t="str">
            <v>1-5010-00052-73-1</v>
          </cell>
          <cell r="BY1291"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1" t="str">
            <v xml:space="preserve">พบ </v>
          </cell>
          <cell r="CC1291" t="str">
            <v>ปฏิยุทธ์</v>
          </cell>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S1292" t="str">
            <v>แขวงเชียบใหม่</v>
          </cell>
          <cell r="T1292" t="str">
            <v>ผบ13768</v>
          </cell>
          <cell r="U1292">
            <v>2562</v>
          </cell>
          <cell r="V1292" t="str">
            <v>ผบ970</v>
          </cell>
          <cell r="W1292">
            <v>2563</v>
          </cell>
          <cell r="AA1292">
            <v>27</v>
          </cell>
          <cell r="AB1292">
            <v>2</v>
          </cell>
          <cell r="AC1292">
            <v>2563</v>
          </cell>
          <cell r="BB1292" t="str">
            <v>รายงานวันที่ 25 /12/2567</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นายนิรุจน์  รากคำ</v>
          </cell>
          <cell r="BU1292">
            <v>8832602012195</v>
          </cell>
          <cell r="BV1292" t="str">
            <v>1.นิรุจน์ รากคำ
2.นางสาวกัลยา ศรีคำซาว
3นางสาวธัญลักษณ์ ไชยเสน
4.ส.ท. ชุมพร ชำนาญ</v>
          </cell>
          <cell r="BW1292" t="str">
            <v>จำเลยที่ 1
คู่สมรสจำเลยที่ 1
ทายาทจำเลยที่ 2
จำเลยที่ 2</v>
          </cell>
          <cell r="BX1292" t="str">
            <v>3-5010-00044-20-3</v>
          </cell>
          <cell r="BY1292"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2" t="str">
            <v>พบ</v>
          </cell>
          <cell r="CC1292" t="str">
            <v>ปฏิยุทธ์</v>
          </cell>
        </row>
        <row r="1293">
          <cell r="B1293">
            <v>2788</v>
          </cell>
          <cell r="C1293">
            <v>1935</v>
          </cell>
          <cell r="D1293">
            <v>25</v>
          </cell>
          <cell r="E1293">
            <v>11</v>
          </cell>
          <cell r="F1293">
            <v>2567</v>
          </cell>
          <cell r="G1293">
            <v>800026937626</v>
          </cell>
          <cell r="H1293" t="str">
            <v>นาย</v>
          </cell>
          <cell r="I1293" t="str">
            <v>ธนพงษ์</v>
          </cell>
          <cell r="J1293" t="str">
            <v>เชื้อผู้ดี</v>
          </cell>
          <cell r="K1293" t="str">
            <v>3-1001-00714-98-0</v>
          </cell>
          <cell r="L1293" t="str">
            <v>เชียงใหม่</v>
          </cell>
          <cell r="M1293" t="str">
            <v>เชียงใหม่ 1</v>
          </cell>
          <cell r="N1293">
            <v>8</v>
          </cell>
          <cell r="O1293" t="str">
            <v>สินเชื่อห้องแถว</v>
          </cell>
          <cell r="P1293" t="str">
            <v>1.บุคคลค้ำประกัน</v>
          </cell>
          <cell r="S1293" t="str">
            <v>แขวงเชียงใหม่</v>
          </cell>
          <cell r="T1293" t="str">
            <v>ผบ.4466</v>
          </cell>
          <cell r="U1293">
            <v>2561</v>
          </cell>
          <cell r="V1293" t="str">
            <v>ผบ.6045</v>
          </cell>
          <cell r="W1293">
            <v>2561</v>
          </cell>
          <cell r="AA1293">
            <v>10</v>
          </cell>
          <cell r="AB1293">
            <v>7</v>
          </cell>
          <cell r="AC1293">
            <v>2561</v>
          </cell>
          <cell r="BB1293" t="str">
            <v>คำสั่งสืบทรัพย์ วันที่25/11/2567 /// รายงานสืบทรัพย์ วันที่ 4/12/2567 //ปิดบัญชี</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นายธนพงษ์ เชื้อผู้ดี</v>
          </cell>
          <cell r="BU1293">
            <v>0</v>
          </cell>
          <cell r="BV1293" t="str">
            <v>1.นายธนพงษ์ เชื้อผู้ดี
2.นายไตรภพ บุญยศยิ่ง</v>
          </cell>
          <cell r="BW1293" t="str">
            <v>จำเลยที่ 1
จำเลยที่ 2</v>
          </cell>
          <cell r="BX1293" t="str">
            <v>3-5009-00147-10-5</v>
          </cell>
          <cell r="BY129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3" t="str">
            <v>ไม่พบ</v>
          </cell>
        </row>
        <row r="1294">
          <cell r="B1294">
            <v>2789</v>
          </cell>
          <cell r="C1294">
            <v>1936</v>
          </cell>
          <cell r="D1294">
            <v>29</v>
          </cell>
          <cell r="E1294">
            <v>11</v>
          </cell>
          <cell r="F1294">
            <v>2567</v>
          </cell>
          <cell r="G1294">
            <v>800007094025</v>
          </cell>
          <cell r="H1294" t="str">
            <v>ดาบตำรวจ</v>
          </cell>
          <cell r="I1294" t="str">
            <v>นพพร</v>
          </cell>
          <cell r="J1294" t="str">
            <v>จิติธรรม</v>
          </cell>
          <cell r="K1294">
            <v>3510100301169</v>
          </cell>
          <cell r="L1294" t="str">
            <v>สารภี</v>
          </cell>
          <cell r="M1294" t="str">
            <v>เชียงใหม่ 3</v>
          </cell>
          <cell r="N1294">
            <v>8</v>
          </cell>
          <cell r="O1294" t="str">
            <v>สินเชื่อสวัสดิการ</v>
          </cell>
          <cell r="P1294" t="str">
            <v>1.บุคคลค้ำประกัน</v>
          </cell>
          <cell r="Q1294">
            <v>755695.51</v>
          </cell>
          <cell r="R1294">
            <v>224733.35</v>
          </cell>
          <cell r="S1294" t="str">
            <v>จังหวัดลำพูน</v>
          </cell>
          <cell r="T1294" t="str">
            <v>ผบE2188</v>
          </cell>
          <cell r="U1294">
            <v>2567</v>
          </cell>
          <cell r="V1294" t="str">
            <v>ผบE3106</v>
          </cell>
          <cell r="W1294">
            <v>2567</v>
          </cell>
          <cell r="AA1294">
            <v>5</v>
          </cell>
          <cell r="AB1294">
            <v>8</v>
          </cell>
          <cell r="AC1294">
            <v>2567</v>
          </cell>
          <cell r="BB1294" t="str">
            <v>สืบทรัพย์//รายงานผลสืบทรัพย์ 31/1/2568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ดาบตำรวจนพพร จิติธรรม</v>
          </cell>
          <cell r="BU1294">
            <v>883262012099</v>
          </cell>
          <cell r="BV1294" t="str">
            <v>1.สิบตำรวจรีหรือดาบตำรวจนพพร   จิติธรรม
2.นายหรือดาบตำรวจวัฒนพงษ์   ด้วงทอง</v>
          </cell>
          <cell r="BW1294" t="str">
            <v>จำเลยที่ 1
จำเลยที่ 2</v>
          </cell>
          <cell r="BX1294" t="str">
            <v>1-5010-00062-30-2</v>
          </cell>
          <cell r="BY1294"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4" t="str">
            <v>ไม่พบทรัพย์</v>
          </cell>
          <cell r="CC1294" t="str">
            <v>วชิราภรณ์</v>
          </cell>
          <cell r="CL1294">
            <v>244029</v>
          </cell>
        </row>
        <row r="1295">
          <cell r="B1295">
            <v>2790</v>
          </cell>
          <cell r="C1295">
            <v>1937</v>
          </cell>
          <cell r="D1295">
            <v>29</v>
          </cell>
          <cell r="E1295">
            <v>11</v>
          </cell>
          <cell r="F1295">
            <v>2567</v>
          </cell>
          <cell r="G1295">
            <v>800090825764</v>
          </cell>
          <cell r="H1295" t="str">
            <v>นาย</v>
          </cell>
          <cell r="I1295" t="str">
            <v xml:space="preserve">สุรศักดิ์ </v>
          </cell>
          <cell r="J1295" t="str">
            <v>ยิ่งละออ</v>
          </cell>
          <cell r="K1295">
            <v>1500700152991</v>
          </cell>
          <cell r="L1295" t="str">
            <v>บิ๊กซีหางดง</v>
          </cell>
          <cell r="M1295" t="str">
            <v>เชียงใหม่ 3</v>
          </cell>
          <cell r="N1295">
            <v>8</v>
          </cell>
          <cell r="O1295" t="str">
            <v>สินเชื่อธนาคารประชาชน</v>
          </cell>
          <cell r="P1295" t="str">
            <v>1.บุคคลค้ำประกัน</v>
          </cell>
          <cell r="Q1295">
            <v>34618.400000000001</v>
          </cell>
          <cell r="R1295">
            <v>18059.45</v>
          </cell>
          <cell r="S1295" t="str">
            <v>จังหวัดฮอด</v>
          </cell>
          <cell r="T1295" t="str">
            <v>ผบE600</v>
          </cell>
          <cell r="U1295">
            <v>2567</v>
          </cell>
          <cell r="V1295" t="str">
            <v>ผบE842</v>
          </cell>
          <cell r="W1295">
            <v>2567</v>
          </cell>
          <cell r="AA1295">
            <v>13</v>
          </cell>
          <cell r="AB1295">
            <v>8</v>
          </cell>
          <cell r="AC1295">
            <v>2567</v>
          </cell>
          <cell r="BB1295" t="str">
            <v>สืบทรัพย์//รายงานผลสืบทรัพย์ 13/2/2568</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นายสุรศักดิ์  ยิ่งละออ</v>
          </cell>
          <cell r="BU1295">
            <v>888165010619</v>
          </cell>
          <cell r="BV1295" t="str">
            <v>1.นายสุรศักดิ์  ยิ่งละออ
2.นางสาวมลลดา   ม่วงมายา
3.ว่าที่ ร.ต.วันเฉลิม  สุกันธา
4.นายภาณุวัฒน์    ก๋องบุญเกิด</v>
          </cell>
          <cell r="BW1295" t="str">
            <v>จำเลยที่ 1
จำเลยที่ 2
คู่สมรสจำเลยที่ 2
จำเลยที่ 3</v>
          </cell>
          <cell r="BX1295" t="str">
            <v>1-5007-00152-99-1
1-5002-00129-69-8
1-5099-00679-27-3
1-5099-01228-01-1</v>
          </cell>
          <cell r="BY1295"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5" t="str">
            <v>พบทรัพย์</v>
          </cell>
          <cell r="CC1295" t="str">
            <v>วชิราภรณ์</v>
          </cell>
          <cell r="CL1295">
            <v>244029</v>
          </cell>
        </row>
        <row r="1296">
          <cell r="B1296">
            <v>2791</v>
          </cell>
          <cell r="C1296">
            <v>1938</v>
          </cell>
          <cell r="D1296">
            <v>29</v>
          </cell>
          <cell r="E1296">
            <v>11</v>
          </cell>
          <cell r="F1296">
            <v>2567</v>
          </cell>
          <cell r="G1296">
            <v>800095883255</v>
          </cell>
          <cell r="H1296" t="str">
            <v>นางสาว</v>
          </cell>
          <cell r="I1296" t="str">
            <v>จารุณี</v>
          </cell>
          <cell r="J1296" t="str">
            <v>ตระกูลพิทักษ์กิจ</v>
          </cell>
          <cell r="K1296">
            <v>1570500003886</v>
          </cell>
          <cell r="L1296" t="str">
            <v>บิ๊กซี หางดง</v>
          </cell>
          <cell r="M1296" t="str">
            <v>เชียงใหม่ 3</v>
          </cell>
          <cell r="N1296">
            <v>8</v>
          </cell>
          <cell r="O1296" t="str">
            <v>สินเชื่อธนาคารประชาชน</v>
          </cell>
          <cell r="P1296" t="str">
            <v>1.บุคคลค้ำประกัน</v>
          </cell>
          <cell r="Q1296">
            <v>29152</v>
          </cell>
          <cell r="R1296">
            <v>7550.13</v>
          </cell>
          <cell r="S1296" t="str">
            <v>แขวงเชียงใหม่</v>
          </cell>
          <cell r="T1296" t="str">
            <v>ผบE1431</v>
          </cell>
          <cell r="U1296">
            <v>2566</v>
          </cell>
          <cell r="V1296" t="str">
            <v>ผบE3291</v>
          </cell>
          <cell r="W1296">
            <v>2566</v>
          </cell>
          <cell r="AA1296">
            <v>16</v>
          </cell>
          <cell r="AB1296">
            <v>5</v>
          </cell>
          <cell r="AC1296">
            <v>2566</v>
          </cell>
          <cell r="BB1296" t="str">
            <v>สืบทรัพย์//รายงานผลสืบทรัพย์ 13/2/2568</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นางสาวจารุณี ตระกูลพิทักษ์กิจ</v>
          </cell>
          <cell r="BU1296">
            <v>888165010649</v>
          </cell>
          <cell r="BV1296" t="str">
            <v>1.นางสาวจารุณี   ตระกูลพิทักษ์กิจ
2.นางสาวยุพิน   ตระกูลพิทักษ์กิจ</v>
          </cell>
          <cell r="BW1296" t="str">
            <v>จำเลยที่ 1
จำเลยที่ 2</v>
          </cell>
          <cell r="BX1296" t="str">
            <v>1-5705-00003-88-6
2-5506-00012-33-8</v>
          </cell>
          <cell r="BY1296"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6" t="str">
            <v>พบทรัพย์</v>
          </cell>
          <cell r="CC1296" t="str">
            <v>วชิราภรณ์</v>
          </cell>
          <cell r="CL1296">
            <v>244029</v>
          </cell>
        </row>
        <row r="1297">
          <cell r="B1297">
            <v>2792</v>
          </cell>
          <cell r="C1297">
            <v>1939</v>
          </cell>
          <cell r="D1297">
            <v>29</v>
          </cell>
          <cell r="E1297">
            <v>11</v>
          </cell>
          <cell r="F1297">
            <v>2567</v>
          </cell>
          <cell r="G1297">
            <v>800086086066</v>
          </cell>
          <cell r="H1297" t="str">
            <v>นางสาว</v>
          </cell>
          <cell r="I1297" t="str">
            <v>กาญจนา</v>
          </cell>
          <cell r="J1297" t="str">
            <v>สุวี</v>
          </cell>
          <cell r="K1297">
            <v>3500200660942</v>
          </cell>
          <cell r="L1297" t="str">
            <v>บิ๊กซี หางดง</v>
          </cell>
          <cell r="M1297" t="str">
            <v>เชียงใหม่ 3</v>
          </cell>
          <cell r="N1297">
            <v>8</v>
          </cell>
          <cell r="O1297" t="str">
            <v>สินเชื่อธนาคารประชาชน</v>
          </cell>
          <cell r="P1297" t="str">
            <v>1.บุคคลค้ำประกัน</v>
          </cell>
          <cell r="Q1297">
            <v>156016.34</v>
          </cell>
          <cell r="R1297">
            <v>68485.039999999994</v>
          </cell>
          <cell r="S1297" t="str">
            <v>จังหวัดฮอด</v>
          </cell>
          <cell r="T1297" t="str">
            <v>ผบE849</v>
          </cell>
          <cell r="U1297">
            <v>2566</v>
          </cell>
          <cell r="V1297" t="str">
            <v>ผบE1095</v>
          </cell>
          <cell r="W1297">
            <v>2566</v>
          </cell>
          <cell r="X1297">
            <v>18</v>
          </cell>
          <cell r="Y1297">
            <v>9</v>
          </cell>
          <cell r="Z1297">
            <v>2566</v>
          </cell>
          <cell r="BB1297" t="str">
            <v>สืบทรัพย์//รายงานผลสืบทรัพย์ 23/4/2568//ค้ำวน 2793</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นางสาวกาญจนา สุวี</v>
          </cell>
          <cell r="BU1297">
            <v>888165011189</v>
          </cell>
          <cell r="BV1297" t="str">
            <v>1.นางสาวกาญจนา   สุวี
2.นางกรรณิการ์    กองราช
3.นายเอกชัย    กองราช
4.นางสาวแสงจันทร์    เจ้าหมื่น</v>
          </cell>
          <cell r="BW1297" t="str">
            <v xml:space="preserve">จำเลยที่ 1
จำเลยที่ 2
คู่สมรสจำเลยที่ 2
จำเลยที่ 3
</v>
          </cell>
          <cell r="BX1297" t="str">
            <v>3-5002-00660-94-2
1-5099-00148-96-1
3-5019-00622-87-4
3-5015-00289-99-0</v>
          </cell>
          <cell r="BY1297"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7" t="str">
            <v>พบทรัพย์</v>
          </cell>
          <cell r="CC1297" t="str">
            <v>วชิราภรณ์</v>
          </cell>
        </row>
        <row r="1298">
          <cell r="B1298">
            <v>2793</v>
          </cell>
          <cell r="C1298">
            <v>1940</v>
          </cell>
          <cell r="D1298">
            <v>29</v>
          </cell>
          <cell r="E1298">
            <v>11</v>
          </cell>
          <cell r="F1298">
            <v>2567</v>
          </cell>
          <cell r="G1298">
            <v>800086086033</v>
          </cell>
          <cell r="H1298" t="str">
            <v>นาง</v>
          </cell>
          <cell r="I1298" t="str">
            <v>กรรณิการ์</v>
          </cell>
          <cell r="J1298" t="str">
            <v>กองราช</v>
          </cell>
          <cell r="K1298">
            <v>1509900148961</v>
          </cell>
          <cell r="L1298" t="str">
            <v>บิ๊กซี หางดง</v>
          </cell>
          <cell r="M1298" t="str">
            <v>เชียงใหม่ 3</v>
          </cell>
          <cell r="N1298">
            <v>8</v>
          </cell>
          <cell r="O1298" t="str">
            <v>สินเชื่อธนาคารประชาชน</v>
          </cell>
          <cell r="P1298" t="str">
            <v>1.บุคคลค้ำประกัน</v>
          </cell>
          <cell r="Q1298">
            <v>155877.10999999999</v>
          </cell>
          <cell r="R1298">
            <v>52958.38</v>
          </cell>
          <cell r="S1298" t="str">
            <v>แขวงเชียงดาว</v>
          </cell>
          <cell r="T1298" t="str">
            <v>ผบE274</v>
          </cell>
          <cell r="U1298">
            <v>2566</v>
          </cell>
          <cell r="V1298" t="str">
            <v>ผบE2297</v>
          </cell>
          <cell r="W1298">
            <v>2566</v>
          </cell>
          <cell r="X1298">
            <v>3</v>
          </cell>
          <cell r="Y1298">
            <v>5</v>
          </cell>
          <cell r="Z1298">
            <v>2566</v>
          </cell>
          <cell r="BB1298" t="str">
            <v>สืบทรัพย์(ค้ำวน 2792)//รายงานผลสืบทรัพย์ 13/2/2568</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นางกรรณิการ์ กองราช</v>
          </cell>
          <cell r="BU1298">
            <v>888165011190</v>
          </cell>
          <cell r="BV1298" t="str">
            <v>1.นางกรรณิการ์    กองราช
2.นายเอกชัย    กองราช
3.นางสาวกาญจนา   สุวี
4.นางสาวแสงจันทร์    เจ้าหมื่น</v>
          </cell>
          <cell r="BW1298" t="str">
            <v>จำเลยที่ 1
คู่สมรสจำเลยที่ 1
จำเลยที่ 2
จำเลยที่ 3</v>
          </cell>
          <cell r="BX1298" t="str">
            <v>1-5099-00148-96-1
3-5019-00622-87-4
3-5002-00660-94-2
3-5015-00289-99-0</v>
          </cell>
          <cell r="BY1298"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8" t="str">
            <v>พบทรัพย์</v>
          </cell>
          <cell r="CC1298" t="str">
            <v>วชิราภรณ์</v>
          </cell>
          <cell r="CL1298">
            <v>244029</v>
          </cell>
        </row>
        <row r="1299">
          <cell r="B1299">
            <v>2794</v>
          </cell>
          <cell r="C1299">
            <v>1941</v>
          </cell>
          <cell r="D1299">
            <v>29</v>
          </cell>
          <cell r="E1299">
            <v>11</v>
          </cell>
          <cell r="F1299">
            <v>2567</v>
          </cell>
          <cell r="G1299" t="str">
            <v>800086999649,
800086999672,</v>
          </cell>
          <cell r="H1299" t="str">
            <v>นาย</v>
          </cell>
          <cell r="I1299" t="str">
            <v>กิตติเชษฐ์</v>
          </cell>
          <cell r="J1299" t="str">
            <v>เป็งคำมูล</v>
          </cell>
          <cell r="K1299" t="str">
            <v>3-5012-00496-48-5</v>
          </cell>
          <cell r="L1299" t="str">
            <v>สันป่าตอง</v>
          </cell>
          <cell r="M1299" t="str">
            <v>เชียงใหม่ 3</v>
          </cell>
          <cell r="N1299">
            <v>8</v>
          </cell>
          <cell r="O1299" t="str">
            <v>สินเชื่อธนาคารประชาชน</v>
          </cell>
          <cell r="P1299" t="str">
            <v>1.บุคคลค้ำประกัน</v>
          </cell>
          <cell r="Q1299">
            <v>84849.3</v>
          </cell>
          <cell r="R1299">
            <v>46749.89</v>
          </cell>
          <cell r="S1299" t="str">
            <v>แขวงเชียงใหม่</v>
          </cell>
          <cell r="T1299" t="str">
            <v>ผบE5196</v>
          </cell>
          <cell r="U1299">
            <v>2567</v>
          </cell>
          <cell r="V1299" t="str">
            <v>ผบE7041</v>
          </cell>
          <cell r="W1299">
            <v>2567</v>
          </cell>
          <cell r="X1299">
            <v>2</v>
          </cell>
          <cell r="Y1299">
            <v>8</v>
          </cell>
          <cell r="Z1299">
            <v>2567</v>
          </cell>
          <cell r="BB1299" t="str">
            <v>สืบทรัพย์//รายงานผลสืบทรัพย์ 5/2/2568</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นายกิตติเชษฐ์ เป็งคำมูล</v>
          </cell>
          <cell r="BU1299">
            <v>888166010307</v>
          </cell>
          <cell r="BV1299" t="str">
            <v>1.นายกิตติเชษฐ์  เป็งคำมูล
2.นายสมบัติ   สิทธิวงค์
3.นางพิจิตรา  สิทธิวงค์
4.นางสาวเสาวลักษณ์  บุญเป็ง</v>
          </cell>
          <cell r="BW1299" t="str">
            <v>จำเลยที่ 1
จำเลยที่ 2
คู่สมรสจำเลยที่ 2
จำเลยที่ 3</v>
          </cell>
          <cell r="BX1299" t="str">
            <v>3-5012-00496-48-5
3-5012-00483-47-2
3-5012-00483-07-3
3-5012-00488-85-7</v>
          </cell>
          <cell r="BY1299"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9" t="str">
            <v>พบทรัพย์</v>
          </cell>
          <cell r="CC1299" t="str">
            <v>วชิราภรณ์</v>
          </cell>
          <cell r="CL1299">
            <v>244029</v>
          </cell>
        </row>
        <row r="1300">
          <cell r="B1300">
            <v>2795</v>
          </cell>
          <cell r="C1300">
            <v>1942</v>
          </cell>
          <cell r="D1300">
            <v>29</v>
          </cell>
          <cell r="E1300">
            <v>11</v>
          </cell>
          <cell r="F1300">
            <v>2567</v>
          </cell>
          <cell r="G1300">
            <v>800101351008</v>
          </cell>
          <cell r="H1300" t="str">
            <v>นาย</v>
          </cell>
          <cell r="I1300" t="str">
            <v>ยศกร</v>
          </cell>
          <cell r="J1300" t="str">
            <v>ต้อนรับ</v>
          </cell>
          <cell r="K1300" t="str">
            <v>1-5213-00049-28-0</v>
          </cell>
          <cell r="L1300" t="str">
            <v>สารภี</v>
          </cell>
          <cell r="M1300" t="str">
            <v>เชียงใหม่ 3</v>
          </cell>
          <cell r="N1300">
            <v>8</v>
          </cell>
          <cell r="O1300" t="str">
            <v>สินเชื่อธนาคารประชาชน</v>
          </cell>
          <cell r="P1300" t="str">
            <v>1.บุคคลค้ำประกัน</v>
          </cell>
          <cell r="Q1300">
            <v>65765.009999999995</v>
          </cell>
          <cell r="R1300">
            <v>18068.62</v>
          </cell>
          <cell r="S1300" t="str">
            <v>แขวงเชียงดาว</v>
          </cell>
          <cell r="T1300" t="str">
            <v>ผบE375</v>
          </cell>
          <cell r="U1300">
            <v>2567</v>
          </cell>
          <cell r="V1300" t="str">
            <v>ผบE391</v>
          </cell>
          <cell r="W1300">
            <v>2567</v>
          </cell>
          <cell r="AA1300">
            <v>13</v>
          </cell>
          <cell r="AB1300">
            <v>5</v>
          </cell>
          <cell r="AC1300">
            <v>2567</v>
          </cell>
          <cell r="BB1300" t="str">
            <v>สืบทรัพย์//รายงานผลสืบทรัพย์ 5/2/2568</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นายยศกร ต้อนรับ</v>
          </cell>
          <cell r="BU1300">
            <v>888166010330</v>
          </cell>
          <cell r="BV1300" t="str">
            <v>1.นายยศกร   ต้อนรับ
2.นายธีรพันธุ์   ติ๊บดีหรือปัญญาช่วย
3.นายวัชรา   บัวอุ่นใจ</v>
          </cell>
          <cell r="BW1300" t="str">
            <v>จำเลยที่ 1
จำเลยที่ 2
จำเลยที่ 3</v>
          </cell>
          <cell r="BX1300" t="str">
            <v>1-5213-00049-28-0
1-5299-00833-52-3
1-5011-00095-81-4</v>
          </cell>
          <cell r="BY1300"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300" t="str">
            <v>พบทรัพย์</v>
          </cell>
          <cell r="CC1300" t="str">
            <v>วชิราภรณ์</v>
          </cell>
          <cell r="CL1300">
            <v>244029</v>
          </cell>
        </row>
        <row r="1301">
          <cell r="B1301">
            <v>2796</v>
          </cell>
          <cell r="C1301">
            <v>1943</v>
          </cell>
          <cell r="D1301">
            <v>29</v>
          </cell>
          <cell r="E1301">
            <v>11</v>
          </cell>
          <cell r="F1301">
            <v>2567</v>
          </cell>
          <cell r="G1301">
            <v>800100811630</v>
          </cell>
          <cell r="H1301" t="str">
            <v>นาย</v>
          </cell>
          <cell r="I1301" t="str">
            <v>สุริยัน</v>
          </cell>
          <cell r="J1301" t="str">
            <v>รินไชยยา</v>
          </cell>
          <cell r="K1301" t="str">
            <v>3-5019-00618-24-9</v>
          </cell>
          <cell r="L1301" t="str">
            <v>สารภี</v>
          </cell>
          <cell r="M1301" t="str">
            <v>เชียงใหม่ 3</v>
          </cell>
          <cell r="N1301">
            <v>8</v>
          </cell>
          <cell r="O1301" t="str">
            <v>สินเชื่อธนาคารประชาชน</v>
          </cell>
          <cell r="P1301" t="str">
            <v>1.บุคคลค้ำประกัน</v>
          </cell>
          <cell r="Q1301">
            <v>71912</v>
          </cell>
          <cell r="R1301">
            <v>25529.9</v>
          </cell>
          <cell r="S1301" t="str">
            <v>แขวงเชียงใหม่</v>
          </cell>
          <cell r="T1301" t="str">
            <v>ผบE3203</v>
          </cell>
          <cell r="U1301">
            <v>2567</v>
          </cell>
          <cell r="V1301" t="str">
            <v>ผบE5134</v>
          </cell>
          <cell r="W1301">
            <v>2567</v>
          </cell>
          <cell r="AA1301">
            <v>10</v>
          </cell>
          <cell r="AB1301">
            <v>6</v>
          </cell>
          <cell r="AC1301">
            <v>2567</v>
          </cell>
          <cell r="BB1301" t="str">
            <v>สืบทรัพย์//รายงานผลสืบทรัพย์ 5/2/2568</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นายสุริยัน รินไชยยา</v>
          </cell>
          <cell r="BU1301">
            <v>888166010333</v>
          </cell>
          <cell r="BV1301" t="str">
            <v>1.นายสุริยัน  รินไชยยา
2.นางจำเรือง   รินไชยยา
3.นางหรือนางสาวศรีทอง  เจริญ
4.นางสาวนฤมล   บุญเกิด
5.นายประพันธ์  คำเลิศ</v>
          </cell>
          <cell r="BW1301" t="str">
            <v>จำเลยที่ 1
คู่สมรสจำเลยที่ 1
จำเลยที่ 2
จำเลยที่ 3 
คู่สมรสจำเลยที่ 3</v>
          </cell>
          <cell r="BX1301" t="str">
            <v xml:space="preserve">3-5019-00618-24-9
3-519-00617-26-9
3-5001-00294-12-0
3-5509-00075-68-6
3-5019-00617-30-7
</v>
          </cell>
          <cell r="BY1301"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1" t="str">
            <v xml:space="preserve">พบทรัพย์ </v>
          </cell>
          <cell r="CC1301" t="str">
            <v>วชิราภรณ์</v>
          </cell>
          <cell r="CL1301">
            <v>244029</v>
          </cell>
        </row>
        <row r="1302">
          <cell r="B1302">
            <v>2797</v>
          </cell>
          <cell r="C1302">
            <v>1944</v>
          </cell>
          <cell r="D1302">
            <v>29</v>
          </cell>
          <cell r="E1302">
            <v>11</v>
          </cell>
          <cell r="F1302">
            <v>2567</v>
          </cell>
          <cell r="G1302">
            <v>800029617969</v>
          </cell>
          <cell r="H1302" t="str">
            <v>นางสาว</v>
          </cell>
          <cell r="I1302" t="str">
            <v>ภคพร</v>
          </cell>
          <cell r="J1302" t="str">
            <v>ปัชนี</v>
          </cell>
          <cell r="K1302" t="str">
            <v>1-5004-00054-13-6</v>
          </cell>
          <cell r="L1302" t="str">
            <v>สารภี</v>
          </cell>
          <cell r="M1302" t="str">
            <v>เชียงใหม่ 3</v>
          </cell>
          <cell r="N1302">
            <v>8</v>
          </cell>
          <cell r="O1302" t="str">
            <v>สินเชื่อสวัสดิการ</v>
          </cell>
          <cell r="P1302" t="str">
            <v>1.บุคคลค้ำประกัน</v>
          </cell>
          <cell r="Q1302">
            <v>73505.320000000007</v>
          </cell>
          <cell r="R1302">
            <v>11964.35</v>
          </cell>
          <cell r="S1302" t="str">
            <v>แขวงเชียงใหม่</v>
          </cell>
          <cell r="T1302" t="str">
            <v>ผบE10778</v>
          </cell>
          <cell r="U1302">
            <v>2566</v>
          </cell>
          <cell r="V1302" t="str">
            <v>ผบE388</v>
          </cell>
          <cell r="W1302">
            <v>2567</v>
          </cell>
          <cell r="AA1302">
            <v>22</v>
          </cell>
          <cell r="AB1302">
            <v>1</v>
          </cell>
          <cell r="AC1302">
            <v>2567</v>
          </cell>
          <cell r="BB1302" t="str">
            <v>//รายงานผลสืบทรัพย์ 5/2/2568</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นางสาวภคพร ปัชนี</v>
          </cell>
          <cell r="BU1302">
            <v>888166010335</v>
          </cell>
          <cell r="BV1302"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2" t="str">
            <v>จำเลยที่ 1
คู่สมรสจำเลยที่ 1
จำเลยที่ 2
คู่สมรสจำเลยที่ 2
จำเลยที่ 3
.คู่สมรสจำเลยที่ 3</v>
          </cell>
          <cell r="BX1302" t="str">
            <v>1-5004-00054-13-6
1-5021-00004-15-1
5-5005-00001-91-6
3-4009-00627-23-0
3-5104-00256-31-2
3-5019-00563-15-1</v>
          </cell>
          <cell r="BY1302"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2" t="str">
            <v>พบทรัพย์</v>
          </cell>
          <cell r="CC1302" t="str">
            <v>วชิราภรณ์</v>
          </cell>
          <cell r="CL1302">
            <v>244029</v>
          </cell>
        </row>
        <row r="1303">
          <cell r="B1303">
            <v>2798</v>
          </cell>
          <cell r="C1303">
            <v>1945</v>
          </cell>
          <cell r="D1303">
            <v>29</v>
          </cell>
          <cell r="E1303">
            <v>11</v>
          </cell>
          <cell r="F1303">
            <v>2567</v>
          </cell>
          <cell r="G1303">
            <v>800086401166</v>
          </cell>
          <cell r="H1303" t="str">
            <v>นางสาว</v>
          </cell>
          <cell r="I1303" t="str">
            <v>สุธิดา</v>
          </cell>
          <cell r="J1303" t="str">
            <v>เมืองยม</v>
          </cell>
          <cell r="K1303" t="str">
            <v>1-5804-00165-13-2</v>
          </cell>
          <cell r="L1303" t="str">
            <v>บิ๊กซีหางดง</v>
          </cell>
          <cell r="M1303" t="str">
            <v>เชียงใหม่ 3</v>
          </cell>
          <cell r="N1303">
            <v>8</v>
          </cell>
          <cell r="O1303" t="str">
            <v>สินเชื่อธนาคารประชาชน</v>
          </cell>
          <cell r="P1303" t="str">
            <v>1.บุคคลค้ำประกัน</v>
          </cell>
          <cell r="Q1303">
            <v>97350.720000000001</v>
          </cell>
          <cell r="R1303">
            <v>44402.34</v>
          </cell>
          <cell r="S1303" t="str">
            <v>แขวงเชียงใหม่</v>
          </cell>
          <cell r="T1303" t="str">
            <v>ผบE3205</v>
          </cell>
          <cell r="U1303">
            <v>2567</v>
          </cell>
          <cell r="V1303" t="str">
            <v>ผบE5126</v>
          </cell>
          <cell r="W1303">
            <v>2567</v>
          </cell>
          <cell r="AA1303">
            <v>10</v>
          </cell>
          <cell r="AB1303">
            <v>6</v>
          </cell>
          <cell r="AC1303">
            <v>2567</v>
          </cell>
          <cell r="BB1303" t="str">
            <v>รายงานผลสืบทรัพย์ 25/2/2568</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นางสาวสุธิดา เมืองยม</v>
          </cell>
          <cell r="BU1303">
            <v>888166010509</v>
          </cell>
          <cell r="BV1303" t="str">
            <v>1.นางสาวสุธิดา   เมืองยม
2.นายสุรศักดิ์   สมบัติโต
3.นางสาวอรวรรณ  สมบัติโต</v>
          </cell>
          <cell r="BW1303" t="str">
            <v>จำเลยที่ 1
จำเลยที่ 2
คู่สมรสจำเลยที่ 2</v>
          </cell>
          <cell r="BX1303" t="str">
            <v>1-5804-00165-13-2
3-5402-00643-32-1
3-5804-00059-19-3</v>
          </cell>
          <cell r="BY1303"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3" t="str">
            <v>พบทรัพย์</v>
          </cell>
          <cell r="CC1303" t="str">
            <v>วชิราภรณ์</v>
          </cell>
          <cell r="CN1303">
            <v>244039</v>
          </cell>
        </row>
        <row r="1304">
          <cell r="B1304">
            <v>2799</v>
          </cell>
          <cell r="C1304">
            <v>1946</v>
          </cell>
          <cell r="D1304">
            <v>29</v>
          </cell>
          <cell r="E1304">
            <v>11</v>
          </cell>
          <cell r="F1304">
            <v>2567</v>
          </cell>
          <cell r="G1304">
            <v>800117523780</v>
          </cell>
          <cell r="H1304" t="str">
            <v>นาง</v>
          </cell>
          <cell r="I1304" t="str">
            <v>พับภา</v>
          </cell>
          <cell r="J1304" t="str">
            <v>โปธิสาร</v>
          </cell>
          <cell r="K1304" t="str">
            <v>3-5704-00967-24-3</v>
          </cell>
          <cell r="L1304" t="str">
            <v>บิ๊กซีหางดง</v>
          </cell>
          <cell r="M1304" t="str">
            <v>เชียงใหม่ 3</v>
          </cell>
          <cell r="N1304">
            <v>8</v>
          </cell>
          <cell r="O1304" t="str">
            <v>สินเชื่อธนาคารประชาชน</v>
          </cell>
          <cell r="P1304" t="str">
            <v>1.บุคคลค้ำประกัน</v>
          </cell>
          <cell r="Q1304">
            <v>186330</v>
          </cell>
          <cell r="R1304">
            <v>33259.07</v>
          </cell>
          <cell r="S1304" t="str">
            <v>แขวงเชียงใหม่</v>
          </cell>
          <cell r="T1304" t="str">
            <v>ผบE3207</v>
          </cell>
          <cell r="U1304">
            <v>2567</v>
          </cell>
          <cell r="V1304" t="str">
            <v>ผบE5125</v>
          </cell>
          <cell r="W1304">
            <v>2567</v>
          </cell>
          <cell r="AA1304">
            <v>10</v>
          </cell>
          <cell r="AB1304">
            <v>6</v>
          </cell>
          <cell r="AC1304">
            <v>2567</v>
          </cell>
          <cell r="BB1304" t="str">
            <v>//รายงานผลสืบทรัพย์ 13/2/2568</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นางพับภา โปธิสาร</v>
          </cell>
          <cell r="BU1304">
            <v>888166010508</v>
          </cell>
          <cell r="BV1304" t="str">
            <v>1.นางพับภา  โปธิสาร
2.นางสาวพิมสกาว   มั่นขันธ์
3.นายทรงวุฒิ   รัตนวิจิตร
4.นายหัฐวุฒิ   พรมเสน</v>
          </cell>
          <cell r="BW1304" t="str">
            <v xml:space="preserve">จำเลยที่ 1
จำเลยที่ 2 
คู่สมรสจำเลยที่ 2
จำเลยที่ 3
</v>
          </cell>
          <cell r="BX1304" t="str">
            <v>3-5704-00967-24-3
1-5799-00519-18-7
1-3699-00393-03-7
3-5015-00470-27-9</v>
          </cell>
          <cell r="BY1304"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4" t="str">
            <v>พบทรัพย์</v>
          </cell>
          <cell r="CC1304" t="str">
            <v>วชิราภรณ์</v>
          </cell>
          <cell r="CL1304">
            <v>244029</v>
          </cell>
        </row>
        <row r="1305">
          <cell r="B1305">
            <v>2800</v>
          </cell>
          <cell r="C1305">
            <v>1947</v>
          </cell>
          <cell r="D1305">
            <v>29</v>
          </cell>
          <cell r="E1305">
            <v>11</v>
          </cell>
          <cell r="F1305">
            <v>2567</v>
          </cell>
          <cell r="G1305">
            <v>800086727289</v>
          </cell>
          <cell r="H1305" t="str">
            <v>นางสาว</v>
          </cell>
          <cell r="I1305" t="str">
            <v>สุราสินี</v>
          </cell>
          <cell r="J1305" t="str">
            <v>กันธา</v>
          </cell>
          <cell r="K1305" t="str">
            <v>3-5015-00537-65-9</v>
          </cell>
          <cell r="L1305" t="str">
            <v>บิ๊กซีหางดง</v>
          </cell>
          <cell r="M1305" t="str">
            <v>เชียงใหม่ 3</v>
          </cell>
          <cell r="N1305">
            <v>8</v>
          </cell>
          <cell r="O1305" t="str">
            <v>ธนาคารประชาชน</v>
          </cell>
          <cell r="P1305" t="str">
            <v>1.บุคคลค้ำประกัน</v>
          </cell>
          <cell r="Q1305">
            <v>54645.36</v>
          </cell>
          <cell r="R1305">
            <v>30978.98</v>
          </cell>
          <cell r="S1305" t="str">
            <v>แขวงเชียงใหม่</v>
          </cell>
          <cell r="T1305" t="str">
            <v>ผบE4484</v>
          </cell>
          <cell r="U1305">
            <v>2567</v>
          </cell>
          <cell r="V1305" t="str">
            <v>ผบE6396</v>
          </cell>
          <cell r="W1305">
            <v>2567</v>
          </cell>
          <cell r="AA1305">
            <v>12</v>
          </cell>
          <cell r="AB1305">
            <v>7</v>
          </cell>
          <cell r="AC1305">
            <v>2567</v>
          </cell>
          <cell r="BB1305" t="str">
            <v>รายงานผลสืบทรัพย์ 31/1/2568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นางสาวสุราสินี กันธา</v>
          </cell>
          <cell r="BU1305">
            <v>888166010734</v>
          </cell>
          <cell r="BV1305" t="str">
            <v>1.นางสาวสุราสินี  กันธา
2.นางสาวจันทิมา  ใจแดง
3.นางสาววิลาวรรณ  ยศต๊ะ
4.นายศิรสิทธิ์  แซ่เสี่ย</v>
          </cell>
          <cell r="BW1305" t="str">
            <v>จำเลยที่ 1
จำเลยที่ 2
จำเลยที่ 3
คู่สมรสจำเลยที่ 3</v>
          </cell>
          <cell r="BX1305" t="str">
            <v>3-5015-00537-65-9
3-5015-00553-26-3
1-5015-00053-01-9
5-5001-01065-41-4</v>
          </cell>
          <cell r="BY1305"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5" t="str">
            <v>ไม่พบทรัพย์</v>
          </cell>
          <cell r="CC1305" t="str">
            <v>วชิราภรณ์</v>
          </cell>
          <cell r="CL1305">
            <v>244029</v>
          </cell>
        </row>
        <row r="1306">
          <cell r="B1306">
            <v>2801</v>
          </cell>
          <cell r="C1306">
            <v>1948</v>
          </cell>
          <cell r="D1306">
            <v>29</v>
          </cell>
          <cell r="E1306">
            <v>11</v>
          </cell>
          <cell r="F1306">
            <v>2567</v>
          </cell>
          <cell r="G1306">
            <v>800042975659</v>
          </cell>
          <cell r="H1306" t="str">
            <v>นางสาว</v>
          </cell>
          <cell r="I1306" t="str">
            <v>สุรีย์</v>
          </cell>
          <cell r="J1306" t="str">
            <v>ปูเหล็ก</v>
          </cell>
          <cell r="K1306" t="str">
            <v>2-5807-00016-57-2</v>
          </cell>
          <cell r="L1306" t="str">
            <v>บิ๊กซีหางดง</v>
          </cell>
          <cell r="M1306" t="str">
            <v>เชียงใหม่ 3</v>
          </cell>
          <cell r="N1306">
            <v>8</v>
          </cell>
          <cell r="O1306" t="str">
            <v>สินเชื่อไทรทองวิชาชีพทางการแพทย์</v>
          </cell>
          <cell r="P1306" t="str">
            <v>1.บุคคลค้ำประกัน</v>
          </cell>
          <cell r="Q1306">
            <v>49998.97</v>
          </cell>
          <cell r="R1306">
            <v>11570.69</v>
          </cell>
          <cell r="S1306" t="str">
            <v>แขวงเชียงใหม่</v>
          </cell>
          <cell r="T1306" t="str">
            <v>ผบE4486</v>
          </cell>
          <cell r="U1306">
            <v>2567</v>
          </cell>
          <cell r="V1306" t="str">
            <v>ผบE6403</v>
          </cell>
          <cell r="W1306">
            <v>2567</v>
          </cell>
          <cell r="AA1306">
            <v>12</v>
          </cell>
          <cell r="AB1306">
            <v>7</v>
          </cell>
          <cell r="AC1306">
            <v>2567</v>
          </cell>
          <cell r="BB1306" t="str">
            <v>//รายงานผลสืบทรัพย์ 13/2/2568</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นางสาวสุรีย์ ปูเหล็ก</v>
          </cell>
          <cell r="BU1306">
            <v>888166010731</v>
          </cell>
          <cell r="BV1306" t="str">
            <v>1.นางสาวสิริญา  ปูเหล็ก
2.นางสาวจิราภา  คำแสน</v>
          </cell>
          <cell r="BW1306" t="str">
            <v>จำเลยที่ 1
จำเลยที่ 2</v>
          </cell>
          <cell r="BX1306" t="str">
            <v>2-5807-00016-57-2
3-5012-00089-61-8</v>
          </cell>
          <cell r="BY1306"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6" t="str">
            <v>พบทรัพย์</v>
          </cell>
          <cell r="CC1306" t="str">
            <v>วชิราภรณ์</v>
          </cell>
          <cell r="CL1306">
            <v>244029</v>
          </cell>
        </row>
        <row r="1307">
          <cell r="B1307">
            <v>2802</v>
          </cell>
          <cell r="C1307">
            <v>1949</v>
          </cell>
          <cell r="D1307">
            <v>29</v>
          </cell>
          <cell r="E1307">
            <v>11</v>
          </cell>
          <cell r="F1307">
            <v>2567</v>
          </cell>
          <cell r="G1307">
            <v>800052916205</v>
          </cell>
          <cell r="H1307" t="str">
            <v>นาง</v>
          </cell>
          <cell r="I1307" t="str">
            <v>เปรมสิณีย์</v>
          </cell>
          <cell r="J1307" t="str">
            <v>ทิพย์ปะละ</v>
          </cell>
          <cell r="K1307">
            <v>3501500291927</v>
          </cell>
          <cell r="L1307" t="str">
            <v>บิ๊กซีหางดง</v>
          </cell>
          <cell r="M1307" t="str">
            <v>เชียงใหม่ 3</v>
          </cell>
          <cell r="N1307">
            <v>8</v>
          </cell>
          <cell r="O1307" t="str">
            <v>ธนาคารประชาชน</v>
          </cell>
          <cell r="P1307" t="str">
            <v>5.บสย.ค้ำประกัน</v>
          </cell>
          <cell r="Q1307">
            <v>40702.82</v>
          </cell>
          <cell r="R1307">
            <v>33074.379999999997</v>
          </cell>
          <cell r="S1307" t="str">
            <v>แขวงเชียงใหม่</v>
          </cell>
          <cell r="T1307" t="str">
            <v>ผบE3213</v>
          </cell>
          <cell r="U1307">
            <v>2567</v>
          </cell>
          <cell r="V1307" t="str">
            <v>ผบE5123</v>
          </cell>
          <cell r="W1307">
            <v>2567</v>
          </cell>
          <cell r="AA1307">
            <v>10</v>
          </cell>
          <cell r="AB1307">
            <v>6</v>
          </cell>
          <cell r="AC1307">
            <v>2567</v>
          </cell>
          <cell r="BB1307" t="str">
            <v>//รายงานผลสืบทรัพย์ 13/2/2568</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นางเปรมสิณีย์ ทิพย์ปะละ</v>
          </cell>
          <cell r="BU1307">
            <v>888166010733</v>
          </cell>
          <cell r="BV1307" t="str">
            <v xml:space="preserve">1.นางเปรมสิณีย์   ทิพย์ปะละ
2.นายองอาจ  ทิพย์ปะละ
</v>
          </cell>
          <cell r="BW1307" t="str">
            <v>จำเลยที่ 1
คู่สมรสจำเลยที่ 1</v>
          </cell>
          <cell r="BX1307" t="str">
            <v>3-5015-00291-92-7
3-5015-00005-54-1</v>
          </cell>
          <cell r="BY1307"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7" t="str">
            <v>พบทรัพย์</v>
          </cell>
          <cell r="CC1307" t="str">
            <v>วชิราภรณ์</v>
          </cell>
          <cell r="CL1307">
            <v>244029</v>
          </cell>
        </row>
        <row r="1308">
          <cell r="B1308">
            <v>2803</v>
          </cell>
          <cell r="C1308">
            <v>1950</v>
          </cell>
          <cell r="D1308">
            <v>29</v>
          </cell>
          <cell r="E1308">
            <v>11</v>
          </cell>
          <cell r="F1308">
            <v>2567</v>
          </cell>
          <cell r="G1308">
            <v>800090518237</v>
          </cell>
          <cell r="H1308" t="str">
            <v>นางสาว</v>
          </cell>
          <cell r="I1308" t="str">
            <v>วนาลีหรือธันยพร</v>
          </cell>
          <cell r="J1308" t="str">
            <v>ทิพย์วงค์หรือพยาเรือน</v>
          </cell>
          <cell r="K1308">
            <v>1501600087128</v>
          </cell>
          <cell r="L1308" t="str">
            <v>บิ๊กซีหางดง</v>
          </cell>
          <cell r="M1308" t="str">
            <v>เชียงใหม่ 3</v>
          </cell>
          <cell r="N1308">
            <v>8</v>
          </cell>
          <cell r="O1308" t="str">
            <v>ธนาคารประชาชน</v>
          </cell>
          <cell r="P1308" t="str">
            <v>1.บุคคลค้ำประกัน</v>
          </cell>
          <cell r="Q1308">
            <v>67967.960000000006</v>
          </cell>
          <cell r="R1308">
            <v>30673.05</v>
          </cell>
          <cell r="S1308" t="str">
            <v>จังหวัดฮอด</v>
          </cell>
          <cell r="T1308" t="str">
            <v>ผบE491</v>
          </cell>
          <cell r="U1308">
            <v>2567</v>
          </cell>
          <cell r="V1308" t="str">
            <v>ผบE728</v>
          </cell>
          <cell r="W1308">
            <v>2567</v>
          </cell>
          <cell r="X1308">
            <v>15</v>
          </cell>
          <cell r="Y1308">
            <v>7</v>
          </cell>
          <cell r="Z1308">
            <v>2567</v>
          </cell>
          <cell r="BB1308" t="str">
            <v>รายงานผลสืบทรัพย์ 31/1/2568</v>
          </cell>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นางสาววนาลีหรือธันยพร ทิพย์วงค์หรือพยาเรือน</v>
          </cell>
          <cell r="BU1308">
            <v>888166010730</v>
          </cell>
          <cell r="BV1308" t="str">
            <v xml:space="preserve">1.นางสาวนาลีหรือธันยพร   ทิพย์วงค์หรือพยาเรือน
2.นายพงษ์พัฒน์  พยาเรือน
3.นายปุษย์   โฆยะกิติกุล
</v>
          </cell>
          <cell r="BW1308" t="str">
            <v>จำเลยที่ 1
คู่สมรสจำเลยที่ 1
จำเลยที่ 2</v>
          </cell>
          <cell r="BX1308" t="str">
            <v>1-5016-00087-12-8
1-5016-00078-26-9
3-1014-01473-93-1</v>
          </cell>
          <cell r="BY1308"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8" t="str">
            <v>ไม่พบทรัพย์</v>
          </cell>
          <cell r="CC1308" t="str">
            <v>วชิราภรณ์</v>
          </cell>
          <cell r="CL1308">
            <v>244029</v>
          </cell>
        </row>
        <row r="1309">
          <cell r="B1309">
            <v>2804</v>
          </cell>
          <cell r="C1309">
            <v>1951</v>
          </cell>
          <cell r="D1309">
            <v>29</v>
          </cell>
          <cell r="E1309">
            <v>11</v>
          </cell>
          <cell r="F1309">
            <v>2567</v>
          </cell>
          <cell r="G1309">
            <v>800101902578</v>
          </cell>
          <cell r="H1309" t="str">
            <v>นางสาว</v>
          </cell>
          <cell r="I1309" t="str">
            <v>วราภรณ์</v>
          </cell>
          <cell r="J1309" t="str">
            <v>พนันกุ</v>
          </cell>
          <cell r="K1309">
            <v>1479900277419</v>
          </cell>
          <cell r="L1309" t="str">
            <v>บิ๊กซีหางดง</v>
          </cell>
          <cell r="M1309" t="str">
            <v>เชียงใหม่ 3</v>
          </cell>
          <cell r="N1309">
            <v>8</v>
          </cell>
          <cell r="O1309" t="str">
            <v>ธนาคารประชาชน</v>
          </cell>
          <cell r="P1309" t="str">
            <v>1.บุคคลค้ำประกัน</v>
          </cell>
          <cell r="Q1309">
            <v>32124</v>
          </cell>
          <cell r="R1309">
            <v>11161.53</v>
          </cell>
          <cell r="S1309" t="str">
            <v>แขวงเชียงใหม่</v>
          </cell>
          <cell r="T1309" t="str">
            <v>ผบE4485</v>
          </cell>
          <cell r="U1309">
            <v>2567</v>
          </cell>
          <cell r="V1309" t="str">
            <v>ผบE6401</v>
          </cell>
          <cell r="W1309">
            <v>2567</v>
          </cell>
          <cell r="AA1309">
            <v>12</v>
          </cell>
          <cell r="AB1309">
            <v>7</v>
          </cell>
          <cell r="AC1309">
            <v>2567</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นางสาววราภรณ์ พนันกุ</v>
          </cell>
          <cell r="BU1309">
            <v>888166010726</v>
          </cell>
        </row>
        <row r="1310">
          <cell r="B1310">
            <v>2805</v>
          </cell>
          <cell r="C1310">
            <v>1952</v>
          </cell>
          <cell r="D1310">
            <v>29</v>
          </cell>
          <cell r="E1310">
            <v>11</v>
          </cell>
          <cell r="F1310">
            <v>2567</v>
          </cell>
          <cell r="G1310">
            <v>800081870068</v>
          </cell>
          <cell r="H1310" t="str">
            <v>นาย</v>
          </cell>
          <cell r="I1310" t="str">
            <v>พงษ์นรินทร์</v>
          </cell>
          <cell r="J1310" t="str">
            <v>คำหล้า</v>
          </cell>
          <cell r="K1310">
            <v>1501700008602</v>
          </cell>
          <cell r="L1310" t="str">
            <v>บิ๊กซีหางดง</v>
          </cell>
          <cell r="M1310" t="str">
            <v>เชียงใหม่ 3</v>
          </cell>
          <cell r="N1310">
            <v>8</v>
          </cell>
          <cell r="O1310" t="str">
            <v>ธนาคารประชาชน</v>
          </cell>
          <cell r="P1310" t="str">
            <v>1.บุคคลค้ำประกัน</v>
          </cell>
          <cell r="Q1310">
            <v>46175.23</v>
          </cell>
          <cell r="R1310">
            <v>29985.65</v>
          </cell>
          <cell r="S1310" t="str">
            <v>แขวงเชียงใหม่</v>
          </cell>
          <cell r="T1310" t="str">
            <v>ผบE4488</v>
          </cell>
          <cell r="U1310">
            <v>2567</v>
          </cell>
          <cell r="V1310" t="str">
            <v>ผบE7120</v>
          </cell>
          <cell r="W1310">
            <v>2567</v>
          </cell>
          <cell r="AA1310">
            <v>5</v>
          </cell>
          <cell r="AB1310">
            <v>8</v>
          </cell>
          <cell r="AC1310">
            <v>2567</v>
          </cell>
          <cell r="BB1310" t="str">
            <v>//รายงานผลสืบทรัพย์ 13/2/2568</v>
          </cell>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นายพงษ์นรินทร์ คำหล้า</v>
          </cell>
          <cell r="BU1310">
            <v>888166010728</v>
          </cell>
          <cell r="BV1310" t="str">
            <v>1.นายพงษ์นรินทร์  คำหล้า
2.นายธีรพันธุ์  จันทร์หอม
3.นายอภินันท์   จันทรนาค</v>
          </cell>
          <cell r="BW1310" t="str">
            <v>จำเลยที่ 1
จำเลยที่ 2
จำเลยที่ 3</v>
          </cell>
          <cell r="BX1310" t="str">
            <v>1-5017-00008-60-2
3-5599-00142-55-1
1-5011-00090-13-8</v>
          </cell>
          <cell r="BY131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10" t="str">
            <v>พบทรัพย์</v>
          </cell>
          <cell r="CC1310" t="str">
            <v>วชิราภรณ์</v>
          </cell>
          <cell r="CL1310">
            <v>244029</v>
          </cell>
        </row>
        <row r="1311">
          <cell r="B1311">
            <v>2806</v>
          </cell>
          <cell r="C1311">
            <v>1953</v>
          </cell>
          <cell r="D1311">
            <v>29</v>
          </cell>
          <cell r="E1311">
            <v>11</v>
          </cell>
          <cell r="F1311">
            <v>2567</v>
          </cell>
          <cell r="G1311">
            <v>800083728959</v>
          </cell>
          <cell r="H1311" t="str">
            <v>นาง</v>
          </cell>
          <cell r="I1311" t="str">
            <v>สายเดือน</v>
          </cell>
          <cell r="J1311" t="str">
            <v>สุภา</v>
          </cell>
          <cell r="K1311">
            <v>3501200757025</v>
          </cell>
          <cell r="L1311" t="str">
            <v>บิ๊กซีหางดง</v>
          </cell>
          <cell r="M1311" t="str">
            <v>เชียงใหม่ 3</v>
          </cell>
          <cell r="N1311">
            <v>8</v>
          </cell>
          <cell r="O1311" t="str">
            <v>ธนาคารประชาชน</v>
          </cell>
          <cell r="P1311" t="str">
            <v>1.บุคคลค้ำประกัน</v>
          </cell>
          <cell r="Q1311">
            <v>44652</v>
          </cell>
          <cell r="R1311">
            <v>33163.64</v>
          </cell>
          <cell r="S1311" t="str">
            <v>แขวงเชียงใหม่</v>
          </cell>
          <cell r="T1311" t="str">
            <v>ผบE4489</v>
          </cell>
          <cell r="U1311">
            <v>2567</v>
          </cell>
          <cell r="V1311" t="str">
            <v>ผบE6404</v>
          </cell>
          <cell r="W1311">
            <v>2567</v>
          </cell>
          <cell r="AA1311">
            <v>12</v>
          </cell>
          <cell r="AB1311">
            <v>7</v>
          </cell>
          <cell r="AC1311">
            <v>2567</v>
          </cell>
          <cell r="BB1311" t="str">
            <v>//รายงานผลสืบทรัพย์ 23/4/2568//ค้ำวน 2807</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นางสายเดือน สุภา</v>
          </cell>
          <cell r="BU1311">
            <v>888166010729</v>
          </cell>
          <cell r="BV1311" t="str">
            <v>1.นางสายเดือน  สุภา
2.นายนิวาส   สุภา
3.นางสาวอริสรา  แสงคำ
4.นางสาวพรพรรณ   แก้ววงค์</v>
          </cell>
          <cell r="BW1311" t="str">
            <v>จำเลยที่ 1
คู่สมรสจำเลยที่ 1
จำเลยที่ 2
จำเลยที่ 3</v>
          </cell>
          <cell r="BX1311" t="str">
            <v>3-5012-00757-02-5
3-5015-00052-00-1
3-5015-00566-83-7
1-5003-00003-85-8</v>
          </cell>
          <cell r="BY1311"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1" t="str">
            <v>พบทรัพย์</v>
          </cell>
          <cell r="CC1311" t="str">
            <v>วชิราภรณ์</v>
          </cell>
        </row>
        <row r="1312">
          <cell r="B1312">
            <v>2807</v>
          </cell>
          <cell r="C1312">
            <v>1954</v>
          </cell>
          <cell r="D1312">
            <v>29</v>
          </cell>
          <cell r="E1312">
            <v>11</v>
          </cell>
          <cell r="F1312">
            <v>2567</v>
          </cell>
          <cell r="G1312">
            <v>800083728975</v>
          </cell>
          <cell r="H1312" t="str">
            <v>นางสาว</v>
          </cell>
          <cell r="I1312" t="str">
            <v>พรพรรณ</v>
          </cell>
          <cell r="J1312" t="str">
            <v>แก้ววงค์</v>
          </cell>
          <cell r="K1312">
            <v>1500300003858</v>
          </cell>
          <cell r="L1312" t="str">
            <v>บิ๊กซีหางดง</v>
          </cell>
          <cell r="M1312" t="str">
            <v>เชียงใหม่ 3</v>
          </cell>
          <cell r="N1312">
            <v>8</v>
          </cell>
          <cell r="O1312" t="str">
            <v>ธนาคารประชาชน</v>
          </cell>
          <cell r="P1312" t="str">
            <v>1.บุคคลค้ำประกัน</v>
          </cell>
          <cell r="Q1312">
            <v>48381.7</v>
          </cell>
          <cell r="R1312">
            <v>30486.79</v>
          </cell>
          <cell r="S1312" t="str">
            <v>จังหวัดฮอด</v>
          </cell>
          <cell r="T1312" t="str">
            <v>ผบE492</v>
          </cell>
          <cell r="U1312">
            <v>2567</v>
          </cell>
          <cell r="V1312" t="str">
            <v>ผบE729</v>
          </cell>
          <cell r="W1312">
            <v>2567</v>
          </cell>
          <cell r="X1312">
            <v>15</v>
          </cell>
          <cell r="Y1312">
            <v>7</v>
          </cell>
          <cell r="Z1312">
            <v>2567</v>
          </cell>
          <cell r="BB1312" t="str">
            <v>//รายงานผลสืบทรัพย์ 13/2/2568//ค้ำวน 2806</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นางสาวพรพรรณ แก้ววงค์</v>
          </cell>
          <cell r="BU1312">
            <v>888166010725</v>
          </cell>
          <cell r="BV1312" t="str">
            <v>1.นางสาวพรพรรณ   แก้ววงค์
2.นางสาวอริสรา  แสงคำ
3.นางสายเดือน  สุภา
4.นายนิวาส   สุภา</v>
          </cell>
          <cell r="BW1312" t="str">
            <v>จำเลยที่ 1
จำเลยที่ 2
จำเลยที่ 3
คู่สมรสจำเลยที่ 3</v>
          </cell>
          <cell r="BX1312" t="str">
            <v>1-5003-00003-85-8
3-5015-00566-83-7
3-5012-00757-02-5
3-5015-00052-00-1</v>
          </cell>
          <cell r="BY1312"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2" t="str">
            <v>พบทรัพย์</v>
          </cell>
          <cell r="CC1312" t="str">
            <v>วชิราภรณ์</v>
          </cell>
          <cell r="CL1312">
            <v>244029</v>
          </cell>
        </row>
        <row r="1313">
          <cell r="B1313">
            <v>2808</v>
          </cell>
          <cell r="C1313">
            <v>1955</v>
          </cell>
          <cell r="D1313">
            <v>29</v>
          </cell>
          <cell r="E1313">
            <v>11</v>
          </cell>
          <cell r="F1313">
            <v>2567</v>
          </cell>
          <cell r="G1313">
            <v>800086677443</v>
          </cell>
          <cell r="H1313" t="str">
            <v>นาย</v>
          </cell>
          <cell r="I1313" t="str">
            <v>ศิริศักดิ์</v>
          </cell>
          <cell r="J1313" t="str">
            <v>บัญญัติ</v>
          </cell>
          <cell r="K1313">
            <v>3640100428249</v>
          </cell>
          <cell r="L1313" t="str">
            <v>บิ๊กซีหางดง</v>
          </cell>
          <cell r="M1313" t="str">
            <v>เชียงใหม่ 3</v>
          </cell>
          <cell r="N1313">
            <v>8</v>
          </cell>
          <cell r="O1313" t="str">
            <v>ธนาคารประชาชน</v>
          </cell>
          <cell r="P1313" t="str">
            <v>1.บุคคลค้ำประกัน</v>
          </cell>
          <cell r="Q1313">
            <v>58766.12</v>
          </cell>
          <cell r="R1313">
            <v>28356.99</v>
          </cell>
          <cell r="S1313" t="str">
            <v>แขวงเชียงใหม่</v>
          </cell>
          <cell r="T1313" t="str">
            <v>ผบE4490</v>
          </cell>
          <cell r="U1313">
            <v>2567</v>
          </cell>
          <cell r="V1313" t="str">
            <v>ผบE7130</v>
          </cell>
          <cell r="W1313">
            <v>2567</v>
          </cell>
          <cell r="AA1313">
            <v>5</v>
          </cell>
          <cell r="AB1313">
            <v>8</v>
          </cell>
          <cell r="AC1313">
            <v>2567</v>
          </cell>
          <cell r="BB1313" t="str">
            <v>//รายงานผลสืบทรัพย์ 13/2/2568</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นายศิริศักดิ์ บัญญัติ</v>
          </cell>
          <cell r="BU1313">
            <v>888166010724</v>
          </cell>
          <cell r="BV1313"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3" t="str">
            <v>จำเลยที่ 1
จำเลยที่ 2
คู่สมรสจำเลยที่ 2
จำเลยที่ 3
คู่สมรสจำเลยที่ 3</v>
          </cell>
          <cell r="BX1313" t="str">
            <v>3-6401-00428-24-9
1-6509-00084-69-6
1-5213-00008-76-1
1-5603-00250-75-8
1-5099-01293-70-1</v>
          </cell>
          <cell r="BY1313"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3" t="str">
            <v>พบทรัพย์</v>
          </cell>
          <cell r="CC1313" t="str">
            <v>วชิราภรณ์</v>
          </cell>
          <cell r="CL1313">
            <v>244029</v>
          </cell>
        </row>
        <row r="1314">
          <cell r="B1314">
            <v>2809</v>
          </cell>
          <cell r="C1314">
            <v>1956</v>
          </cell>
          <cell r="D1314">
            <v>29</v>
          </cell>
          <cell r="E1314">
            <v>11</v>
          </cell>
          <cell r="F1314">
            <v>2567</v>
          </cell>
          <cell r="G1314">
            <v>800089569126</v>
          </cell>
          <cell r="H1314" t="str">
            <v>นาย</v>
          </cell>
          <cell r="I1314" t="str">
            <v>ธนิศร์</v>
          </cell>
          <cell r="J1314" t="str">
            <v>แดงสกุล</v>
          </cell>
          <cell r="K1314">
            <v>1509901395465</v>
          </cell>
          <cell r="L1314" t="str">
            <v>บิ๊กซีหางดง</v>
          </cell>
          <cell r="M1314" t="str">
            <v>เชียงใหม่ 3</v>
          </cell>
          <cell r="N1314">
            <v>8</v>
          </cell>
          <cell r="O1314" t="str">
            <v>ธนาคารประชาชน</v>
          </cell>
          <cell r="P1314" t="str">
            <v>1.บุคคลค้ำประกัน</v>
          </cell>
          <cell r="Q1314">
            <v>39313.199999999997</v>
          </cell>
          <cell r="R1314">
            <v>16575.25</v>
          </cell>
          <cell r="S1314" t="str">
            <v>แขวงเชียงใหม่</v>
          </cell>
          <cell r="T1314" t="str">
            <v>ผบE4492</v>
          </cell>
          <cell r="U1314">
            <v>2567</v>
          </cell>
          <cell r="V1314" t="str">
            <v>ผบE6402</v>
          </cell>
          <cell r="W1314">
            <v>2567</v>
          </cell>
          <cell r="AA1314">
            <v>12</v>
          </cell>
          <cell r="AB1314">
            <v>7</v>
          </cell>
          <cell r="AC1314">
            <v>2567</v>
          </cell>
          <cell r="BB1314" t="str">
            <v>//รายงานผลสืบทรัพย์ 13/2/2568</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นายธนิศร์ แดงสกุล</v>
          </cell>
          <cell r="BU1314">
            <v>888166010719</v>
          </cell>
          <cell r="BV1314" t="str">
            <v>1.นายธนิศร์  แดงสกุล
2.นางสาวณวรัตน์   ตาจันทร์
3.นายอรรถกร   คำบุญมา
4.นายวีรยุทธ   ตุ้ยพิมพ์</v>
          </cell>
          <cell r="BW1314" t="str">
            <v>จำเลยที่ 1
คู่สมรสจำเลยที่ 1
จำเลยที่ 2
จำเลยที่ 3</v>
          </cell>
          <cell r="BX1314" t="str">
            <v>1-5099-01395-46-5
1-5099-01253-39-3
3-5010-00244-12-1
1-5705-00174-87-7</v>
          </cell>
          <cell r="BY1314"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4" t="str">
            <v>พบทรัพย์</v>
          </cell>
          <cell r="CC1314" t="str">
            <v>วชิราภรณ์</v>
          </cell>
          <cell r="CL1314">
            <v>244029</v>
          </cell>
        </row>
        <row r="1315">
          <cell r="B1315">
            <v>2810</v>
          </cell>
          <cell r="C1315">
            <v>1957</v>
          </cell>
          <cell r="D1315">
            <v>29</v>
          </cell>
          <cell r="E1315">
            <v>11</v>
          </cell>
          <cell r="F1315">
            <v>2567</v>
          </cell>
          <cell r="G1315">
            <v>800088398501</v>
          </cell>
          <cell r="H1315" t="str">
            <v>นางสาว</v>
          </cell>
          <cell r="I1315" t="str">
            <v>อัจฉรา</v>
          </cell>
          <cell r="J1315" t="str">
            <v>ตาแก้ว</v>
          </cell>
          <cell r="K1315" t="str">
            <v>1-5099-01445-81-1</v>
          </cell>
          <cell r="L1315" t="str">
            <v>บิ๊กซีหางดง</v>
          </cell>
          <cell r="M1315" t="str">
            <v>เชียงใหม่ 3</v>
          </cell>
          <cell r="N1315">
            <v>8</v>
          </cell>
          <cell r="O1315" t="str">
            <v>ธนาคารประชาชน</v>
          </cell>
          <cell r="P1315" t="str">
            <v>1.บุคคลค้ำประกัน</v>
          </cell>
          <cell r="Q1315">
            <v>108212.34</v>
          </cell>
          <cell r="R1315">
            <v>41625.65</v>
          </cell>
          <cell r="S1315" t="str">
            <v>แขวงเชียงใหม่</v>
          </cell>
          <cell r="T1315" t="str">
            <v>ผบE4493</v>
          </cell>
          <cell r="U1315">
            <v>2567</v>
          </cell>
          <cell r="V1315" t="str">
            <v>ผบE6397</v>
          </cell>
          <cell r="W1315">
            <v>2567</v>
          </cell>
          <cell r="AA1315">
            <v>12</v>
          </cell>
          <cell r="AB1315">
            <v>7</v>
          </cell>
          <cell r="AC1315">
            <v>2567</v>
          </cell>
          <cell r="BB1315" t="str">
            <v>รายงานผลสืบทรัพย์ 25/2/2568</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นางสาวอัจฉรา ตาแก้ว</v>
          </cell>
          <cell r="BU1315">
            <v>888166010720</v>
          </cell>
          <cell r="BV1315" t="str">
            <v>1.นางสาวอัจฉรา  ตาแก้ว
2.นางสาวกรรณิการ์   ตาแก้ว
3.นางสาววิมล   วงละคร</v>
          </cell>
          <cell r="BW1315" t="str">
            <v>จำเลยที่ 1
จำเลยที่ 2
จำเลยที่ 3</v>
          </cell>
          <cell r="BX1315" t="str">
            <v>1-5099-01445-81-1
1-5099-01029-78-7
1-5099-01212-79-4</v>
          </cell>
          <cell r="BY1315"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5" t="str">
            <v>พบทรัพย์</v>
          </cell>
          <cell r="CC1315" t="str">
            <v>วชิราภรณ์</v>
          </cell>
          <cell r="CN1315">
            <v>244039</v>
          </cell>
        </row>
        <row r="1316">
          <cell r="B1316">
            <v>2811</v>
          </cell>
          <cell r="C1316">
            <v>1958</v>
          </cell>
          <cell r="D1316">
            <v>29</v>
          </cell>
          <cell r="E1316">
            <v>11</v>
          </cell>
          <cell r="F1316">
            <v>2567</v>
          </cell>
          <cell r="G1316">
            <v>800093579483</v>
          </cell>
          <cell r="H1316" t="str">
            <v>นาย</v>
          </cell>
          <cell r="I1316" t="str">
            <v>ธานินทร์</v>
          </cell>
          <cell r="J1316" t="str">
            <v>โอฬารกิจเรืองชัย</v>
          </cell>
          <cell r="K1316" t="str">
            <v>1 5099 00110 58 1</v>
          </cell>
          <cell r="L1316" t="str">
            <v>บิ๊กซีหางดง</v>
          </cell>
          <cell r="M1316" t="str">
            <v>เชียงใหม่ 3</v>
          </cell>
          <cell r="N1316">
            <v>8</v>
          </cell>
          <cell r="O1316" t="str">
            <v>สินเชื่อธนาคารประชาชน</v>
          </cell>
          <cell r="P1316" t="str">
            <v>1.บุคคลค้ำประกัน</v>
          </cell>
          <cell r="Q1316">
            <v>54991</v>
          </cell>
          <cell r="R1316">
            <v>22821.69</v>
          </cell>
          <cell r="S1316" t="str">
            <v>แขวงเชียงใหม่</v>
          </cell>
          <cell r="T1316" t="str">
            <v>ผบE5198</v>
          </cell>
          <cell r="U1316">
            <v>2567</v>
          </cell>
          <cell r="V1316" t="str">
            <v>ผบE7030</v>
          </cell>
          <cell r="W1316">
            <v>2567</v>
          </cell>
          <cell r="AA1316">
            <v>2</v>
          </cell>
          <cell r="AB1316">
            <v>8</v>
          </cell>
          <cell r="AC1316">
            <v>2567</v>
          </cell>
          <cell r="BB1316" t="str">
            <v>//รายงานผลสืบทรัพย์ 13/2/2568</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นายธานินทร์ โอฬารกิจเรืองชัย</v>
          </cell>
          <cell r="BU1316">
            <v>888167010033</v>
          </cell>
          <cell r="BV1316"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6" t="str">
            <v>จำเลยที่ 
คู่สมรสจำเลยที่ 1
จำเลยที่ 2
คู่สมรสจำเลยที่ 2</v>
          </cell>
          <cell r="BX1316" t="str">
            <v>1-5099-00110-58-1
3-5603-00610-34-3
1-5603-00178-96-8
1-6099-00131-67-6</v>
          </cell>
          <cell r="BY1316"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6" t="str">
            <v>พบทรัพย์</v>
          </cell>
          <cell r="CC1316" t="str">
            <v>วชิราภรณ์</v>
          </cell>
          <cell r="CL1316">
            <v>244029</v>
          </cell>
        </row>
        <row r="1317">
          <cell r="B1317">
            <v>2812</v>
          </cell>
          <cell r="C1317">
            <v>1959</v>
          </cell>
          <cell r="D1317">
            <v>29</v>
          </cell>
          <cell r="E1317">
            <v>11</v>
          </cell>
          <cell r="F1317">
            <v>2567</v>
          </cell>
          <cell r="G1317">
            <v>800057266457</v>
          </cell>
          <cell r="H1317" t="str">
            <v>นาย</v>
          </cell>
          <cell r="I1317" t="str">
            <v>สุริยนต์</v>
          </cell>
          <cell r="J1317" t="str">
            <v>ดีพร้อม</v>
          </cell>
          <cell r="K1317" t="str">
            <v>3 6407 00353 19 3</v>
          </cell>
          <cell r="L1317" t="str">
            <v>บิ๊กซีหางดง</v>
          </cell>
          <cell r="M1317" t="str">
            <v>เชียงใหม่ 3</v>
          </cell>
          <cell r="N1317">
            <v>8</v>
          </cell>
          <cell r="O1317" t="str">
            <v>สินเชื่อธนาคารประชาชน</v>
          </cell>
          <cell r="P1317" t="str">
            <v>1.บุคคลค้ำประกัน</v>
          </cell>
          <cell r="Q1317">
            <v>31196</v>
          </cell>
          <cell r="R1317">
            <v>22493.279999999999</v>
          </cell>
          <cell r="S1317" t="str">
            <v>จังหวัดลำพูน</v>
          </cell>
          <cell r="T1317" t="str">
            <v>ผบE2186</v>
          </cell>
          <cell r="U1317">
            <v>2567</v>
          </cell>
          <cell r="V1317" t="str">
            <v>ผบE3105</v>
          </cell>
          <cell r="W1317">
            <v>2567</v>
          </cell>
          <cell r="AA1317">
            <v>5</v>
          </cell>
          <cell r="AB1317">
            <v>8</v>
          </cell>
          <cell r="AC1317">
            <v>2567</v>
          </cell>
          <cell r="BB1317" t="str">
            <v>//รายงานผลสืบทรัพย์ 13/2/2568</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นายสุริยนต์ ดีพร้อม</v>
          </cell>
          <cell r="BU1317">
            <v>888167010034</v>
          </cell>
          <cell r="BV1317" t="str">
            <v>1.นายสุริยนต์  ดีพร้อม
2.นายธวัชชัย  ติ๊บใจ
3.นางสาวพัศณี    ไตรกระแสชล
4.นายทรงชัย   ไตรกระแสชล</v>
          </cell>
          <cell r="BW1317" t="str">
            <v>จำเลยที่ 1
จำเลยที่ 2
จำเลยที่ 3
คู่สมรสจำเลยที่ 3</v>
          </cell>
          <cell r="BX1317" t="str">
            <v>3-6407-00353-19-3
3-5704-00809-95-8
3-6105-00052-15-7
3-5002-00516-81-7</v>
          </cell>
          <cell r="BY1317"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7" t="str">
            <v>พบทรัพย์</v>
          </cell>
          <cell r="CC1317" t="str">
            <v>วชิราภรณ์</v>
          </cell>
          <cell r="CL1317">
            <v>244029</v>
          </cell>
        </row>
        <row r="1318">
          <cell r="B1318">
            <v>2813</v>
          </cell>
          <cell r="C1318">
            <v>1960</v>
          </cell>
          <cell r="D1318">
            <v>16</v>
          </cell>
          <cell r="E1318">
            <v>12</v>
          </cell>
          <cell r="F1318">
            <v>2567</v>
          </cell>
          <cell r="G1318">
            <v>800027671158</v>
          </cell>
          <cell r="H1318" t="str">
            <v>นาง</v>
          </cell>
          <cell r="I1318" t="str">
            <v>ขวัญจิตร</v>
          </cell>
          <cell r="J1318" t="str">
            <v>รินวงศ์</v>
          </cell>
          <cell r="K1318" t="str">
            <v>3-5010-00328-69-4</v>
          </cell>
          <cell r="L1318" t="str">
            <v>แม่อาย</v>
          </cell>
          <cell r="M1318" t="str">
            <v>เชียงใหม่ 1</v>
          </cell>
          <cell r="N1318">
            <v>8</v>
          </cell>
          <cell r="O1318" t="str">
            <v>สินเชื่อธนาคารประชาชน</v>
          </cell>
          <cell r="P1318" t="str">
            <v>1.บุคคลค้ำประกัน</v>
          </cell>
          <cell r="S1318" t="str">
            <v>จังหวัดฝาง</v>
          </cell>
          <cell r="T1318" t="str">
            <v>ผบE501</v>
          </cell>
          <cell r="U1318">
            <v>2563</v>
          </cell>
          <cell r="V1318" t="str">
            <v>ผบE118</v>
          </cell>
          <cell r="W1318">
            <v>2564</v>
          </cell>
          <cell r="AA1318">
            <v>10</v>
          </cell>
          <cell r="AB1318">
            <v>3</v>
          </cell>
          <cell r="AC1318">
            <v>2564</v>
          </cell>
          <cell r="BB1318" t="str">
            <v>คำสั่งดำเนินงานวันที่ 6/12/2567 // รายงานคดีวันที่  24/1/2568</v>
          </cell>
          <cell r="BC1318">
            <v>1500</v>
          </cell>
          <cell r="BD1318">
            <v>30</v>
          </cell>
          <cell r="BE1318">
            <v>5</v>
          </cell>
          <cell r="BF1318">
            <v>2568</v>
          </cell>
          <cell r="BG1318">
            <v>0</v>
          </cell>
          <cell r="BH1318" t="str">
            <v>-</v>
          </cell>
          <cell r="BI1318" t="str">
            <v>-</v>
          </cell>
          <cell r="BJ1318" t="str">
            <v>-</v>
          </cell>
          <cell r="BK1318">
            <v>0</v>
          </cell>
          <cell r="BL1318">
            <v>1595</v>
          </cell>
          <cell r="BM1318">
            <v>0</v>
          </cell>
          <cell r="BN1318" t="str">
            <v/>
          </cell>
          <cell r="BO1318" t="str">
            <v/>
          </cell>
          <cell r="BP1318" t="str">
            <v/>
          </cell>
          <cell r="BQ1318" t="str">
            <v>-</v>
          </cell>
          <cell r="BR1318" t="str">
            <v>-</v>
          </cell>
          <cell r="BS1318" t="str">
            <v>-</v>
          </cell>
          <cell r="BT1318" t="str">
            <v>นางขวัญจิตร รินวงศ์</v>
          </cell>
          <cell r="BU1318">
            <v>883263012234</v>
          </cell>
          <cell r="BV1318" t="str">
            <v>1.นางขวัยจิตร รินวงศ์
2.นายสายัณห์ รินวงศ์
3.นางอรพรรณ ศรีถาวร
4.นายปฏิญญา ศรีถาวร
5.นางสาวบุญญิสา กิตตินิโภคิน</v>
          </cell>
          <cell r="BW1318" t="str">
            <v xml:space="preserve">จำเลยที่ 1
คู่สมรสจำเลยที่ 1
จำเลยที่ 2
คู่สมรสจำเลยที่ 2
จำเลยที่ 3
</v>
          </cell>
          <cell r="BX1318" t="str">
            <v>3-5010-00328-69-4
3-5009-00578-77-7
1-5009-00018-62-7
3-6606-00771-23-6
3-5010-00180-80-8</v>
          </cell>
          <cell r="BY131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8" t="str">
            <v>พบ</v>
          </cell>
          <cell r="CC1318" t="str">
            <v>ปฏิยุทธ์</v>
          </cell>
        </row>
        <row r="1319">
          <cell r="B1319">
            <v>2814</v>
          </cell>
          <cell r="C1319">
            <v>1961</v>
          </cell>
          <cell r="D1319">
            <v>16</v>
          </cell>
          <cell r="E1319">
            <v>12</v>
          </cell>
          <cell r="F1319">
            <v>2567</v>
          </cell>
          <cell r="G1319">
            <v>800074848378</v>
          </cell>
          <cell r="H1319" t="str">
            <v>นางสาว</v>
          </cell>
          <cell r="I1319" t="str">
            <v xml:space="preserve">พรภัครัส  </v>
          </cell>
          <cell r="J1319" t="str">
            <v>นาระทะ</v>
          </cell>
          <cell r="K1319" t="str">
            <v>3-5014-00071-23-2</v>
          </cell>
          <cell r="L1319" t="str">
            <v>สันทราย</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ผบE6240</v>
          </cell>
          <cell r="U1319">
            <v>2565</v>
          </cell>
          <cell r="V1319" t="str">
            <v>ผบE1701</v>
          </cell>
          <cell r="W1319">
            <v>2566</v>
          </cell>
          <cell r="X1319">
            <v>7</v>
          </cell>
          <cell r="Y1319">
            <v>3</v>
          </cell>
          <cell r="Z1319">
            <v>2566</v>
          </cell>
          <cell r="BB1319" t="str">
            <v>คำสั่งดำเนินงานวันที่ 6/12/2567 // รายงานคดีวันที่  24/1/2568</v>
          </cell>
          <cell r="BC1319">
            <v>1200</v>
          </cell>
          <cell r="BD1319">
            <v>30</v>
          </cell>
          <cell r="BE1319">
            <v>5</v>
          </cell>
          <cell r="BF1319">
            <v>2568</v>
          </cell>
          <cell r="BG1319">
            <v>0</v>
          </cell>
          <cell r="BH1319" t="str">
            <v>-</v>
          </cell>
          <cell r="BI1319" t="str">
            <v>-</v>
          </cell>
          <cell r="BJ1319" t="str">
            <v>-</v>
          </cell>
          <cell r="BK1319">
            <v>0</v>
          </cell>
          <cell r="BL1319">
            <v>1230</v>
          </cell>
          <cell r="BM1319">
            <v>0</v>
          </cell>
          <cell r="BN1319" t="str">
            <v/>
          </cell>
          <cell r="BO1319" t="str">
            <v/>
          </cell>
          <cell r="BP1319" t="str">
            <v/>
          </cell>
          <cell r="BQ1319" t="str">
            <v>-</v>
          </cell>
          <cell r="BR1319" t="str">
            <v>-</v>
          </cell>
          <cell r="BS1319" t="str">
            <v>-</v>
          </cell>
          <cell r="BT1319" t="str">
            <v>นางสาวพรภัครัส   นาระทะ</v>
          </cell>
          <cell r="BU1319">
            <v>883265010302</v>
          </cell>
          <cell r="BV1319" t="str">
            <v>1.นางสาวภูริชญาพัชร ดวงคำ
2.นางจิราพร เมืองมูล
3.นายนิคม เมืองมูล
4.นายเฉลมพล อะกะเรือน</v>
          </cell>
          <cell r="BW1319" t="str">
            <v xml:space="preserve">จำเลยที่ 1
จำเลยที่ 2
คู่สมรสจำเลยที่ 2
จำเลยที่ 3
</v>
          </cell>
          <cell r="BX1319" t="str">
            <v>3-5014-00071-23-2
1-5099-00134-83-8
5-5106-00002-98-1
3-5106-00278-06-9</v>
          </cell>
          <cell r="BY131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9" t="str">
            <v>ไม่พบ</v>
          </cell>
          <cell r="CC1319" t="str">
            <v>ปฏิยุทธ์</v>
          </cell>
        </row>
        <row r="1320">
          <cell r="B1320">
            <v>2815</v>
          </cell>
          <cell r="C1320">
            <v>1962</v>
          </cell>
          <cell r="D1320">
            <v>16</v>
          </cell>
          <cell r="E1320">
            <v>12</v>
          </cell>
          <cell r="F1320">
            <v>2567</v>
          </cell>
          <cell r="G1320">
            <v>800066590954</v>
          </cell>
          <cell r="H1320" t="str">
            <v>นางสาว</v>
          </cell>
          <cell r="I1320" t="str">
            <v>เพ็ญพรรณ</v>
          </cell>
          <cell r="J1320" t="str">
            <v>ฤทธิ์ฤาชัย</v>
          </cell>
          <cell r="L1320" t="str">
            <v>มีโชค พลาซ่า</v>
          </cell>
          <cell r="M1320" t="str">
            <v>เชียงใหม่ 2</v>
          </cell>
          <cell r="N1320">
            <v>8</v>
          </cell>
          <cell r="O1320" t="str">
            <v>สินเชื่อธนาคารประชาชน</v>
          </cell>
          <cell r="P1320" t="str">
            <v>1.บุคคลค้ำประกัน</v>
          </cell>
          <cell r="S1320" t="str">
            <v>แขวงเชียงใหม่</v>
          </cell>
          <cell r="T1320" t="str">
            <v>ผบE1444</v>
          </cell>
          <cell r="U1320">
            <v>2566</v>
          </cell>
          <cell r="V1320" t="str">
            <v>ผบE3243</v>
          </cell>
          <cell r="W1320">
            <v>2566</v>
          </cell>
          <cell r="X1320">
            <v>16</v>
          </cell>
          <cell r="Y1320">
            <v>5</v>
          </cell>
          <cell r="Z1320">
            <v>2566</v>
          </cell>
          <cell r="BB1320" t="str">
            <v>คำสั่งดำเนินงานวันที่ 6/12/2567 // รายงานคดีวันที่  24/1/2568</v>
          </cell>
          <cell r="BC1320">
            <v>900</v>
          </cell>
          <cell r="BD1320">
            <v>30</v>
          </cell>
          <cell r="BE1320">
            <v>5</v>
          </cell>
          <cell r="BF1320">
            <v>2568</v>
          </cell>
          <cell r="BG1320">
            <v>0</v>
          </cell>
          <cell r="BH1320" t="str">
            <v>-</v>
          </cell>
          <cell r="BI1320" t="str">
            <v>-</v>
          </cell>
          <cell r="BJ1320" t="str">
            <v>-</v>
          </cell>
          <cell r="BK1320">
            <v>0</v>
          </cell>
          <cell r="BL1320">
            <v>1210</v>
          </cell>
          <cell r="BM1320">
            <v>0</v>
          </cell>
          <cell r="BN1320" t="str">
            <v/>
          </cell>
          <cell r="BO1320" t="str">
            <v/>
          </cell>
          <cell r="BP1320" t="str">
            <v/>
          </cell>
          <cell r="BQ1320" t="str">
            <v>-</v>
          </cell>
          <cell r="BR1320" t="str">
            <v>-</v>
          </cell>
          <cell r="BS1320" t="str">
            <v>-</v>
          </cell>
          <cell r="BT1320" t="str">
            <v>นางสาวเพ็ญพรรณ ฤทธิ์ฤาชัย</v>
          </cell>
          <cell r="BU1320">
            <v>883265010696</v>
          </cell>
          <cell r="BV1320" t="str">
            <v>1.นางสาวเพ็ญพรรณ ฤทธ์ฤาชัย
2.นางสาวเพ็ญพักตรา ฤทธิ์ฤาชัย
3.นางาวสายอรุณ พิยศ</v>
          </cell>
          <cell r="BW1320" t="str">
            <v>จำเลยที่ 1
จำเลยที่ 2
จำเลยที่ 3</v>
          </cell>
          <cell r="BX1320" t="str">
            <v xml:space="preserve">1-4799-00002-35-5
3-4799-00125-18-6
3-5710-00098-82-6
</v>
          </cell>
          <cell r="BY132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20" t="str">
            <v>พบ</v>
          </cell>
          <cell r="CC1320" t="str">
            <v>ปฏิยุทธ์</v>
          </cell>
        </row>
        <row r="1321">
          <cell r="B1321">
            <v>2816</v>
          </cell>
          <cell r="C1321">
            <v>1963</v>
          </cell>
          <cell r="D1321">
            <v>16</v>
          </cell>
          <cell r="E1321">
            <v>12</v>
          </cell>
          <cell r="F1321">
            <v>2567</v>
          </cell>
          <cell r="G1321">
            <v>800049170833</v>
          </cell>
          <cell r="H1321" t="str">
            <v>นาย</v>
          </cell>
          <cell r="I1321" t="str">
            <v xml:space="preserve">จีระพันธ์ </v>
          </cell>
          <cell r="J1321" t="str">
            <v>คันธวรรณ</v>
          </cell>
          <cell r="K1321" t="str">
            <v>3-5006-00337-23-5</v>
          </cell>
          <cell r="L1321" t="str">
            <v xml:space="preserve">แม่แตง </v>
          </cell>
          <cell r="M1321" t="str">
            <v>เชียงใหม่ 2</v>
          </cell>
          <cell r="N1321">
            <v>8</v>
          </cell>
          <cell r="O1321" t="str">
            <v>สินเชื่อธนาคารประชาชน</v>
          </cell>
          <cell r="P1321" t="str">
            <v>1.บุคคลค้ำประกัน</v>
          </cell>
          <cell r="S1321" t="str">
            <v>แขวงเชียงดาว</v>
          </cell>
          <cell r="T1321" t="str">
            <v>ผบE141</v>
          </cell>
          <cell r="U1321">
            <v>2566</v>
          </cell>
          <cell r="V1321" t="str">
            <v>ผบE295</v>
          </cell>
          <cell r="W1321">
            <v>2566</v>
          </cell>
          <cell r="X1321">
            <v>3</v>
          </cell>
          <cell r="Y1321">
            <v>5</v>
          </cell>
          <cell r="Z1321">
            <v>2566</v>
          </cell>
          <cell r="BB1321" t="str">
            <v>คำสั่งดำเนินงานวันที่ 6/12/2567 // รายงานคดีวันที่  24/1/2568</v>
          </cell>
          <cell r="BC1321">
            <v>1200</v>
          </cell>
          <cell r="BD1321">
            <v>30</v>
          </cell>
          <cell r="BE1321">
            <v>5</v>
          </cell>
          <cell r="BF1321">
            <v>2568</v>
          </cell>
          <cell r="BG1321">
            <v>0</v>
          </cell>
          <cell r="BH1321" t="str">
            <v>-</v>
          </cell>
          <cell r="BI1321" t="str">
            <v>-</v>
          </cell>
          <cell r="BJ1321" t="str">
            <v>-</v>
          </cell>
          <cell r="BK1321">
            <v>0</v>
          </cell>
          <cell r="BL1321">
            <v>1120</v>
          </cell>
          <cell r="BM1321">
            <v>0</v>
          </cell>
          <cell r="BN1321" t="str">
            <v/>
          </cell>
          <cell r="BO1321" t="str">
            <v/>
          </cell>
          <cell r="BP1321" t="str">
            <v/>
          </cell>
          <cell r="BQ1321" t="str">
            <v>-</v>
          </cell>
          <cell r="BR1321" t="str">
            <v>-</v>
          </cell>
          <cell r="BS1321" t="str">
            <v>-</v>
          </cell>
          <cell r="BT1321" t="str">
            <v>นายจีระพันธ์  คันธวรรณ</v>
          </cell>
          <cell r="BU1321">
            <v>883265010865</v>
          </cell>
          <cell r="BV1321" t="str">
            <v>1.นายจีระพันธ์ คันธวรรณ
2.นางผ่องพรรณ จันทร์แก้ว
3.นายปฐมพร จันทอน
4.นางสาวอาริยาพร ขันธรรม</v>
          </cell>
          <cell r="BW1321" t="str">
            <v>จำเลยที่ 1
จำเลยที่ 2
จำเลยที่ 3
คู่สมรสจำเลยที่ 3</v>
          </cell>
          <cell r="BX1321" t="str">
            <v>3-5006-00337-23-5
3-5006-00491-79-0
1-5099-00786-32-1
1-5006-00076-89-3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1" t="str">
            <v>ไม่พบ</v>
          </cell>
          <cell r="CC1321" t="str">
            <v>ปฏิยุทธ์</v>
          </cell>
        </row>
        <row r="1322">
          <cell r="B1322">
            <v>2817</v>
          </cell>
          <cell r="C1322">
            <v>1964</v>
          </cell>
          <cell r="D1322">
            <v>16</v>
          </cell>
          <cell r="E1322">
            <v>12</v>
          </cell>
          <cell r="F1322">
            <v>2567</v>
          </cell>
          <cell r="G1322">
            <v>800098011144</v>
          </cell>
          <cell r="H1322" t="str">
            <v>นาย</v>
          </cell>
          <cell r="I1322" t="str">
            <v xml:space="preserve">นิรุต </v>
          </cell>
          <cell r="J1322" t="str">
            <v>สันคำ</v>
          </cell>
          <cell r="K1322" t="str">
            <v>1-4111-00299-40-2</v>
          </cell>
          <cell r="L1322" t="str">
            <v>แม่แตง</v>
          </cell>
          <cell r="M1322" t="str">
            <v>เชียงใหม่ 2</v>
          </cell>
          <cell r="N1322">
            <v>8</v>
          </cell>
          <cell r="O1322" t="str">
            <v>สินเชื่อธนาคารประชาชน</v>
          </cell>
          <cell r="P1322" t="str">
            <v>1.บุคคลค้ำประกัน</v>
          </cell>
          <cell r="Q1322">
            <v>49795</v>
          </cell>
          <cell r="R1322">
            <v>14326.9</v>
          </cell>
          <cell r="S1322" t="str">
            <v>แขวงเชียงดาว</v>
          </cell>
          <cell r="T1322" t="str">
            <v>ผบE142</v>
          </cell>
          <cell r="U1322">
            <v>2566</v>
          </cell>
          <cell r="V1322" t="str">
            <v>ผบE263</v>
          </cell>
          <cell r="W1322">
            <v>2566</v>
          </cell>
          <cell r="AA1322">
            <v>20</v>
          </cell>
          <cell r="AB1322">
            <v>4</v>
          </cell>
          <cell r="AC1322">
            <v>2566</v>
          </cell>
          <cell r="BB1322" t="str">
            <v>คำสั่งดำเนินงานวันที่ 6/12/2567 // รายงานคดีวันที่  24/1/2568</v>
          </cell>
          <cell r="BC1322">
            <v>1200</v>
          </cell>
          <cell r="BD1322">
            <v>30</v>
          </cell>
          <cell r="BE1322">
            <v>5</v>
          </cell>
          <cell r="BF1322">
            <v>2568</v>
          </cell>
          <cell r="BG1322">
            <v>0</v>
          </cell>
          <cell r="BH1322" t="str">
            <v>-</v>
          </cell>
          <cell r="BI1322" t="str">
            <v>-</v>
          </cell>
          <cell r="BJ1322" t="str">
            <v>-</v>
          </cell>
          <cell r="BK1322">
            <v>0</v>
          </cell>
          <cell r="BL1322">
            <v>1640</v>
          </cell>
          <cell r="BM1322">
            <v>0</v>
          </cell>
          <cell r="BN1322" t="str">
            <v/>
          </cell>
          <cell r="BO1322" t="str">
            <v/>
          </cell>
          <cell r="BP1322" t="str">
            <v/>
          </cell>
          <cell r="BQ1322" t="str">
            <v>-</v>
          </cell>
          <cell r="BR1322" t="str">
            <v>-</v>
          </cell>
          <cell r="BS1322" t="str">
            <v>-</v>
          </cell>
          <cell r="BT1322" t="str">
            <v>นายนิรุต  สันคำ</v>
          </cell>
          <cell r="BU1322">
            <v>883265010867</v>
          </cell>
          <cell r="BV1322" t="str">
            <v>1.นายนิรุต สันคำ
2.นายอภชาติ อินตายวง
3.นางสาวอรทัย ถิ่นที่ 
4.นายปิยะนันตื ตุ่มคำ</v>
          </cell>
          <cell r="BW1322" t="str">
            <v>จำเลยที่ 1
จำเลยที่ 2
จำเลยที่ 3
คู่สมรสจำเลยที่ 3</v>
          </cell>
          <cell r="BX1322" t="str">
            <v>1-4111-00299-40-2
3-5013-00363-98-3
1-5099-00005-76-1
1-5099-00649-15-3</v>
          </cell>
          <cell r="BY1322"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2" t="str">
            <v>พบ</v>
          </cell>
          <cell r="CC1322" t="str">
            <v>ปฏิยุทธ์</v>
          </cell>
        </row>
        <row r="1323">
          <cell r="B1323">
            <v>2818</v>
          </cell>
          <cell r="C1323">
            <v>1965</v>
          </cell>
          <cell r="D1323">
            <v>16</v>
          </cell>
          <cell r="E1323">
            <v>12</v>
          </cell>
          <cell r="F1323">
            <v>2567</v>
          </cell>
          <cell r="G1323">
            <v>800095595230</v>
          </cell>
          <cell r="H1323" t="str">
            <v>นาย</v>
          </cell>
          <cell r="I1323" t="str">
            <v>สิทธิโชค</v>
          </cell>
          <cell r="J1323" t="str">
            <v>ดาราวงษ์</v>
          </cell>
          <cell r="K1323" t="str">
            <v>1-5099-00673-98-4</v>
          </cell>
          <cell r="L1323" t="str">
            <v>มีโชค พลาซ่า</v>
          </cell>
          <cell r="M1323" t="str">
            <v>เชียงใหม่ 2</v>
          </cell>
          <cell r="N1323">
            <v>8</v>
          </cell>
          <cell r="O1323" t="str">
            <v>สินเชื่อธนาคารประชาชน</v>
          </cell>
          <cell r="P1323" t="str">
            <v>1.บุคคลค้ำประกัน</v>
          </cell>
          <cell r="S1323" t="str">
            <v>แขวงเชียงดาว</v>
          </cell>
          <cell r="T1323" t="str">
            <v>ผบE465</v>
          </cell>
          <cell r="U1323">
            <v>2566</v>
          </cell>
          <cell r="V1323" t="str">
            <v>ผบE578</v>
          </cell>
          <cell r="W1323">
            <v>2566</v>
          </cell>
          <cell r="X1323">
            <v>4</v>
          </cell>
          <cell r="Y1323">
            <v>7</v>
          </cell>
          <cell r="Z1323">
            <v>2566</v>
          </cell>
          <cell r="BB1323" t="str">
            <v>คำสั่งดำเนินงานวันที่ 6/12/2567 // รายงานคดีวันที่  24/1/2568</v>
          </cell>
          <cell r="BC1323">
            <v>600</v>
          </cell>
          <cell r="BD1323">
            <v>30</v>
          </cell>
          <cell r="BE1323">
            <v>5</v>
          </cell>
          <cell r="BF1323">
            <v>2568</v>
          </cell>
          <cell r="BG1323">
            <v>0</v>
          </cell>
          <cell r="BH1323" t="str">
            <v>-</v>
          </cell>
          <cell r="BI1323" t="str">
            <v>-</v>
          </cell>
          <cell r="BJ1323" t="str">
            <v>-</v>
          </cell>
          <cell r="BK1323">
            <v>0</v>
          </cell>
          <cell r="BL1323">
            <v>740</v>
          </cell>
          <cell r="BM1323">
            <v>0</v>
          </cell>
          <cell r="BN1323" t="str">
            <v/>
          </cell>
          <cell r="BO1323" t="str">
            <v/>
          </cell>
          <cell r="BP1323" t="str">
            <v/>
          </cell>
          <cell r="BQ1323" t="str">
            <v>-</v>
          </cell>
          <cell r="BR1323" t="str">
            <v>-</v>
          </cell>
          <cell r="BS1323" t="str">
            <v>-</v>
          </cell>
          <cell r="BT1323" t="str">
            <v>นายสิทธิโชค ดาราวงษ์</v>
          </cell>
          <cell r="BU1323">
            <v>883266010108</v>
          </cell>
          <cell r="BV1323" t="str">
            <v>1.นายสิทธิโชค ดาราวงษ์
2.นายเพทาย พิสุทธิศุภร</v>
          </cell>
          <cell r="BW1323" t="str">
            <v>จำเลยที่ 1
จำเลยที่ 2</v>
          </cell>
          <cell r="BX1323" t="str">
            <v>1-5099-00673-98-4
3-3099-00225-45-9</v>
          </cell>
          <cell r="BY132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3" t="str">
            <v>ไม่พบ</v>
          </cell>
          <cell r="CC1323" t="str">
            <v>ปฏิยุทธ์</v>
          </cell>
        </row>
        <row r="1324">
          <cell r="B1324">
            <v>2819</v>
          </cell>
          <cell r="C1324">
            <v>1966</v>
          </cell>
          <cell r="D1324">
            <v>23</v>
          </cell>
          <cell r="E1324">
            <v>12</v>
          </cell>
          <cell r="F1324">
            <v>2567</v>
          </cell>
          <cell r="G1324">
            <v>800094061648</v>
          </cell>
          <cell r="H1324" t="str">
            <v>นาย</v>
          </cell>
          <cell r="I1324" t="str">
            <v>ธนพล</v>
          </cell>
          <cell r="J1324" t="str">
            <v>มีบุญ</v>
          </cell>
          <cell r="K1324" t="str">
            <v>1-6499-00031-45-1</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41652.85</v>
          </cell>
          <cell r="R1324">
            <v>10978.98</v>
          </cell>
          <cell r="S1324" t="str">
            <v>แขวงเชียงใหม่</v>
          </cell>
          <cell r="T1324" t="str">
            <v>ผบE1983</v>
          </cell>
          <cell r="U1324">
            <v>2565</v>
          </cell>
          <cell r="V1324" t="str">
            <v>ผบE5466</v>
          </cell>
          <cell r="W1324">
            <v>2565</v>
          </cell>
          <cell r="AA1324">
            <v>1</v>
          </cell>
          <cell r="AB1324">
            <v>8</v>
          </cell>
          <cell r="AC1324">
            <v>2565</v>
          </cell>
          <cell r="BB1324" t="str">
            <v>สืบรอบ 1 รายงานวันที่ 14/2/2568</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นายธนพล มีบุญ</v>
          </cell>
          <cell r="BU1324">
            <v>888164010466</v>
          </cell>
          <cell r="BV1324" t="str">
            <v xml:space="preserve">1.นายธนพล มีบุญ
2.นายธัชชัย สุวรรณศิริคำ
3.นางสาวนงลักษณ์ แหนลำใย
4.นายัยวัฒน์ บุญไทย
</v>
          </cell>
          <cell r="BW1324" t="str">
            <v>จำเลยที่ 1
จำเลยที่ 2
ทายาโดยธรรมจำเลยที่ 3
จำเลยที่ 3</v>
          </cell>
          <cell r="BX1324" t="str">
            <v>1-6499-00031-45-1
1-5205-00076-33-6
3-2406-00192-95-7
1-2406-00106-33-7</v>
          </cell>
          <cell r="BY1324"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4" t="str">
            <v>พบ</v>
          </cell>
          <cell r="CC1324" t="str">
            <v>ปฏิยุทธ์</v>
          </cell>
          <cell r="CL1324">
            <v>244031</v>
          </cell>
          <cell r="CM1324">
            <v>244127</v>
          </cell>
        </row>
        <row r="1325">
          <cell r="B1325">
            <v>2820</v>
          </cell>
          <cell r="C1325">
            <v>1967</v>
          </cell>
          <cell r="D1325">
            <v>23</v>
          </cell>
          <cell r="E1325">
            <v>12</v>
          </cell>
          <cell r="F1325">
            <v>2567</v>
          </cell>
          <cell r="G1325">
            <v>800095644145</v>
          </cell>
          <cell r="H1325" t="str">
            <v>นาย</v>
          </cell>
          <cell r="I1325" t="str">
            <v>อนุวัฒน์</v>
          </cell>
          <cell r="J1325" t="str">
            <v>เดชคุณมาก</v>
          </cell>
          <cell r="K1325" t="str">
            <v>1-5099-00633-35-4</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44131.9</v>
          </cell>
          <cell r="R1325">
            <v>11785.03</v>
          </cell>
          <cell r="S1325" t="str">
            <v>แขวงเชียงใหม่</v>
          </cell>
          <cell r="T1325" t="str">
            <v>ผบE5221</v>
          </cell>
          <cell r="U1325">
            <v>2565</v>
          </cell>
          <cell r="V1325" t="str">
            <v>ผบE7514</v>
          </cell>
          <cell r="W1325">
            <v>2565</v>
          </cell>
          <cell r="AA1325">
            <v>25</v>
          </cell>
          <cell r="AB1325">
            <v>10</v>
          </cell>
          <cell r="AC1325">
            <v>2565</v>
          </cell>
          <cell r="BB1325" t="str">
            <v>สืบรอบ 1 รายงานวันที่ 14/2/2568</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นายอนุวัฒน์ เดชคุณมาก</v>
          </cell>
          <cell r="BU1325">
            <v>888164010456</v>
          </cell>
          <cell r="BV1325" t="str">
            <v>1.นายอนุวัฒน์ เดชคุณมาก
2.นางสาวอนมิกา นัภสพิชญาเดชา</v>
          </cell>
          <cell r="BW1325" t="str">
            <v xml:space="preserve">จำเลยที่ 1
จำเลยที่ 2
</v>
          </cell>
          <cell r="BX1325" t="str">
            <v>1-5099-000633-35-4
1-1037-00743-12-0</v>
          </cell>
          <cell r="BY1325"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5" t="str">
            <v>พบ</v>
          </cell>
          <cell r="CC1325" t="str">
            <v>ปฏิยุทธ์</v>
          </cell>
          <cell r="CL1325">
            <v>244031</v>
          </cell>
          <cell r="CM1325">
            <v>244127</v>
          </cell>
        </row>
        <row r="1326">
          <cell r="B1326">
            <v>2821</v>
          </cell>
          <cell r="C1326">
            <v>1968</v>
          </cell>
          <cell r="D1326">
            <v>23</v>
          </cell>
          <cell r="E1326">
            <v>12</v>
          </cell>
          <cell r="F1326">
            <v>2567</v>
          </cell>
          <cell r="G1326">
            <v>800032597208</v>
          </cell>
          <cell r="H1326" t="str">
            <v>พันจ่าอากาศเอก</v>
          </cell>
          <cell r="I1326" t="str">
            <v>สันติชัย</v>
          </cell>
          <cell r="J1326" t="str">
            <v>ปัญญาทอง</v>
          </cell>
          <cell r="K1326" t="str">
            <v>3-5212-00224-54-0</v>
          </cell>
          <cell r="L1326" t="str">
            <v>ท่าแพ</v>
          </cell>
          <cell r="M1326" t="str">
            <v>เชียงใหม่ 1</v>
          </cell>
          <cell r="N1326">
            <v>8</v>
          </cell>
          <cell r="O1326" t="str">
            <v>สินเชื่อพัฒนาชีวิตทหาร(พัฒนากลุ่มอาชีพ)</v>
          </cell>
          <cell r="P1326" t="str">
            <v>1.บุคคลค้ำประกัน</v>
          </cell>
          <cell r="S1326" t="str">
            <v>จังหวัดเชียงใหม่</v>
          </cell>
          <cell r="T1326" t="str">
            <v>ผบE671</v>
          </cell>
          <cell r="U1326">
            <v>2567</v>
          </cell>
          <cell r="V1326" t="str">
            <v>ผบE1392</v>
          </cell>
          <cell r="W1326">
            <v>2567</v>
          </cell>
          <cell r="X1326">
            <v>24</v>
          </cell>
          <cell r="Y1326">
            <v>6</v>
          </cell>
          <cell r="Z1326">
            <v>2567</v>
          </cell>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พันจ่าอากาศเอกสันติชัย ปัญญาทอง</v>
          </cell>
          <cell r="BU1326">
            <v>0</v>
          </cell>
          <cell r="BV1326"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6" t="str">
            <v xml:space="preserve">จำเลยที่ 1
คู่สมรสจำเลยที่ 1
จำเลยที่ 2
จำเลยที่ 3
คู่สมรสจำเลยที่ 3
จำเลยที่ 4
คู่สมรสจำเลยที่ 4
</v>
          </cell>
          <cell r="BX1326" t="str">
            <v xml:space="preserve">3-5212-00224-54-0
3-5014-00236-12-6
3-5001-00478-83-2
3-5106-00504-82-4
3-5002-00612-53-1
5-5099-00097-17-0
1-4203-00068-32-2
</v>
          </cell>
          <cell r="BY1326"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6" t="str">
            <v>พบ</v>
          </cell>
          <cell r="CB1326">
            <v>7</v>
          </cell>
          <cell r="CC1326" t="str">
            <v>นุสบา</v>
          </cell>
          <cell r="CL1326">
            <v>244036</v>
          </cell>
          <cell r="CM1326">
            <v>244127</v>
          </cell>
        </row>
        <row r="1327">
          <cell r="B1327">
            <v>2822</v>
          </cell>
          <cell r="C1327">
            <v>1969</v>
          </cell>
          <cell r="D1327">
            <v>23</v>
          </cell>
          <cell r="E1327">
            <v>12</v>
          </cell>
          <cell r="F1327">
            <v>2567</v>
          </cell>
          <cell r="G1327">
            <v>800009741102</v>
          </cell>
          <cell r="H1327" t="str">
            <v>นาง</v>
          </cell>
          <cell r="I1327" t="str">
            <v>ศรีมร</v>
          </cell>
          <cell r="J1327" t="str">
            <v>มหาวัน</v>
          </cell>
          <cell r="K1327" t="str">
            <v>3-5011-00429-66-2</v>
          </cell>
          <cell r="L1327" t="str">
            <v>ท่าแพ</v>
          </cell>
          <cell r="M1327" t="str">
            <v>เชียงใหม่ 1</v>
          </cell>
          <cell r="N1327">
            <v>8</v>
          </cell>
          <cell r="O1327" t="str">
            <v>สินเชื่อพัฒนากลุ่มอาชีพ ช.พ.ค.</v>
          </cell>
          <cell r="P1327" t="str">
            <v>1.บุคคลค้ำประกัน</v>
          </cell>
          <cell r="S1327" t="str">
            <v>จังหวัดลำพูน</v>
          </cell>
          <cell r="T1327" t="str">
            <v>ผบE1803</v>
          </cell>
          <cell r="U1327">
            <v>2567</v>
          </cell>
          <cell r="V1327" t="str">
            <v>ผบE3465</v>
          </cell>
          <cell r="W1327">
            <v>2567</v>
          </cell>
          <cell r="X1327">
            <v>2</v>
          </cell>
          <cell r="Y1327">
            <v>9</v>
          </cell>
          <cell r="Z1327">
            <v>2567</v>
          </cell>
          <cell r="BB1327" t="str">
            <v>สืบแล้ว รายงานผล 4/2/2568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นางศรีมร มหาวัน</v>
          </cell>
          <cell r="BU1327">
            <v>0</v>
          </cell>
          <cell r="BV1327" t="str">
            <v>1.นางศรีมร  มหาวัน 
2.นางกนกพร  บูรณชีวิต
3.นายซีดีน  พิบาลฆ่าสัตว์
4.นางรัชฎา  มาฤทธิ์</v>
          </cell>
          <cell r="BW1327" t="str">
            <v xml:space="preserve">จำเลยที่ 1
จำเลยที่ 2
คู่สมรสจำเลยที่ 2
จำเลยที่ 3
</v>
          </cell>
          <cell r="BX1327" t="str">
            <v xml:space="preserve">3-5011-00429-66-2
4-5702-00007-44-9
3-8303-00423-58-3
3-5009-00272-60-1
</v>
          </cell>
          <cell r="BY132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7" t="str">
            <v>พบ</v>
          </cell>
          <cell r="CB1327">
            <v>4</v>
          </cell>
          <cell r="CC1327" t="str">
            <v>นุสบา</v>
          </cell>
          <cell r="CL1327">
            <v>244036</v>
          </cell>
          <cell r="CM1327">
            <v>244127</v>
          </cell>
        </row>
        <row r="1328">
          <cell r="B1328">
            <v>2823</v>
          </cell>
          <cell r="C1328">
            <v>1970</v>
          </cell>
          <cell r="D1328">
            <v>23</v>
          </cell>
          <cell r="E1328">
            <v>12</v>
          </cell>
          <cell r="F1328">
            <v>2567</v>
          </cell>
          <cell r="G1328">
            <v>800081915194</v>
          </cell>
          <cell r="H1328" t="str">
            <v>นางสาว</v>
          </cell>
          <cell r="I1328" t="str">
            <v>ขวัญฤทัย</v>
          </cell>
          <cell r="J1328" t="str">
            <v>จันตาคำ</v>
          </cell>
          <cell r="K1328" t="str">
            <v>1-5007-01235-06-7</v>
          </cell>
          <cell r="L1328" t="str">
            <v>ประตูช้างเผือก</v>
          </cell>
          <cell r="M1328" t="str">
            <v>เชียงใหม่ 1</v>
          </cell>
          <cell r="N1328">
            <v>8</v>
          </cell>
          <cell r="O1328" t="str">
            <v>สินเชื่อธนาคารประชาชน</v>
          </cell>
          <cell r="P1328" t="str">
            <v>1.บุคคลค้ำประกัน</v>
          </cell>
          <cell r="Q1328">
            <v>31964.38</v>
          </cell>
          <cell r="R1328">
            <v>10004.799999999999</v>
          </cell>
          <cell r="S1328" t="str">
            <v>แขวงเชียงดาว</v>
          </cell>
          <cell r="T1328" t="str">
            <v>ผบE324</v>
          </cell>
          <cell r="U1328">
            <v>2567</v>
          </cell>
          <cell r="V1328" t="str">
            <v>ผบE567</v>
          </cell>
          <cell r="W1328">
            <v>2567</v>
          </cell>
          <cell r="X1328">
            <v>18</v>
          </cell>
          <cell r="Y1328">
            <v>6</v>
          </cell>
          <cell r="Z1328">
            <v>2567</v>
          </cell>
          <cell r="BB1328" t="str">
            <v>สืบแล้ว รายงานผลสืบ 13/2/2568</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นางสาวขวัญฤทัย จันตาคำ</v>
          </cell>
          <cell r="BU1328">
            <v>0</v>
          </cell>
          <cell r="BV1328" t="str">
            <v>1.นางสาวชวัญฤทัย  จันตาคำ
2.นางสาวสุปราณี  สัตนันท์
3.นางสาวสุพัตรา  พรหมเสน</v>
          </cell>
          <cell r="BW1328" t="str">
            <v>จำเลยที่ 1
จำเลยที่ 2
จำเลยที่ 3</v>
          </cell>
          <cell r="BX1328" t="str">
            <v>1-5007-01235-06-7
1-4110-00117-03-5
3-5012-00094-92-1</v>
          </cell>
          <cell r="BY1328"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8" t="str">
            <v xml:space="preserve">พบ </v>
          </cell>
          <cell r="CB1328">
            <v>3</v>
          </cell>
          <cell r="CC1328" t="str">
            <v>นุสบา</v>
          </cell>
          <cell r="CL1328">
            <v>244036</v>
          </cell>
          <cell r="CM1328">
            <v>244127</v>
          </cell>
        </row>
        <row r="1329">
          <cell r="B1329">
            <v>2824</v>
          </cell>
          <cell r="C1329">
            <v>1971</v>
          </cell>
          <cell r="D1329">
            <v>23</v>
          </cell>
          <cell r="E1329">
            <v>12</v>
          </cell>
          <cell r="F1329">
            <v>2567</v>
          </cell>
          <cell r="G1329">
            <v>800015062683</v>
          </cell>
          <cell r="H1329" t="str">
            <v>นาย</v>
          </cell>
          <cell r="I1329" t="str">
            <v>ยงยุทธ</v>
          </cell>
          <cell r="J1329" t="str">
            <v>อินตา</v>
          </cell>
          <cell r="K1329" t="str">
            <v>3-5013-00118-61-0</v>
          </cell>
          <cell r="L1329" t="str">
            <v>เซ็นทรัล แอร์พอร์ต พลาซ่า เชียงใหม่</v>
          </cell>
          <cell r="M1329" t="str">
            <v>เชียงใหม่ 1</v>
          </cell>
          <cell r="N1329">
            <v>8</v>
          </cell>
          <cell r="O1329" t="str">
            <v>สินเชื่อสวัสดิการ</v>
          </cell>
          <cell r="P1329" t="str">
            <v>1.บุคคลค้ำประกัน</v>
          </cell>
          <cell r="S1329" t="str">
            <v>จังหวัดเชียงใหม่</v>
          </cell>
          <cell r="T1329" t="str">
            <v>ผบE1506</v>
          </cell>
          <cell r="U1329">
            <v>2567</v>
          </cell>
          <cell r="V1329" t="str">
            <v>ผบE1848</v>
          </cell>
          <cell r="W1329">
            <v>2567</v>
          </cell>
          <cell r="X1329">
            <v>26</v>
          </cell>
          <cell r="Y1329">
            <v>8</v>
          </cell>
          <cell r="Z1329">
            <v>2567</v>
          </cell>
          <cell r="BB1329" t="str">
            <v>สืบแล้ว รายงานผลสืบ 4/2/2568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นายยงยุทธ อินตา</v>
          </cell>
          <cell r="BU1329">
            <v>883166010551</v>
          </cell>
          <cell r="BV1329" t="str">
            <v>1.นายยงยุทธ  อินตา
2.นางอัชรีย์ญา  อินตา
3.นายนิวัติหรือนิวัฒน์  ธรรมประการ
4.นางศิริกาญจน์  ธรรมประการ</v>
          </cell>
          <cell r="BW1329" t="str">
            <v>จำเลยที่ 1
คู่สมรสจำเลยที่ 1
จำเลยที่ 2
คู่สมรสจำเลยที่ 2</v>
          </cell>
          <cell r="BX1329" t="str">
            <v>3-5013-00118-61-0
3-5799-00199-38-3
3-5711-00029-82-6
3-5703-00625-55-3</v>
          </cell>
          <cell r="BY1329"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9" t="str">
            <v>พบ</v>
          </cell>
          <cell r="CB1329">
            <v>4</v>
          </cell>
          <cell r="CC1329" t="str">
            <v>นุสบา</v>
          </cell>
          <cell r="CL1329">
            <v>244036</v>
          </cell>
          <cell r="CM1329">
            <v>244127</v>
          </cell>
        </row>
        <row r="1330">
          <cell r="B1330">
            <v>2825</v>
          </cell>
          <cell r="C1330">
            <v>1972</v>
          </cell>
          <cell r="D1330">
            <v>7</v>
          </cell>
          <cell r="E1330">
            <v>1</v>
          </cell>
          <cell r="F1330">
            <v>2568</v>
          </cell>
          <cell r="G1330">
            <v>800104378271</v>
          </cell>
          <cell r="H1330" t="str">
            <v>นาย</v>
          </cell>
          <cell r="I1330" t="str">
            <v>ภัทรพงศ์</v>
          </cell>
          <cell r="J1330" t="str">
            <v>จิตราทร</v>
          </cell>
          <cell r="K1330" t="str">
            <v>3 5299 00311 38 8</v>
          </cell>
          <cell r="L1330" t="str">
            <v>เซ็นทรัล แอร์พอร์ต พลาซ่า เชียงใหม่</v>
          </cell>
          <cell r="M1330" t="str">
            <v>เชยงใหม่ 1</v>
          </cell>
          <cell r="N1330">
            <v>8</v>
          </cell>
          <cell r="O1330" t="str">
            <v>สินเชื่อผู้ได้รับผลกระทบจากเศรษฐิจ ฯ (คืนความสุข)</v>
          </cell>
          <cell r="P1330" t="str">
            <v>1.บุคคลค้ำประกัน</v>
          </cell>
          <cell r="Q1330">
            <v>44443.040000000001</v>
          </cell>
          <cell r="R1330">
            <v>4605.25</v>
          </cell>
          <cell r="S1330" t="str">
            <v>แขวงลำปาง</v>
          </cell>
          <cell r="T1330" t="str">
            <v>ผบE3081</v>
          </cell>
          <cell r="U1330">
            <v>2565</v>
          </cell>
          <cell r="V1330" t="str">
            <v>ผบE3550</v>
          </cell>
          <cell r="W1330">
            <v>2565</v>
          </cell>
          <cell r="X1330">
            <v>11</v>
          </cell>
          <cell r="Y1330">
            <v>10</v>
          </cell>
          <cell r="Z1330">
            <v>2565</v>
          </cell>
          <cell r="BB1330" t="str">
            <v>คำสั่งดำเนินงานวันที่ 7/1/2568 // รายงานคดีวันที่  25/1/2568</v>
          </cell>
          <cell r="BC1330">
            <v>300</v>
          </cell>
          <cell r="BD1330">
            <v>23</v>
          </cell>
          <cell r="BE1330">
            <v>5</v>
          </cell>
          <cell r="BF1330">
            <v>2568</v>
          </cell>
          <cell r="BG1330">
            <v>0</v>
          </cell>
          <cell r="BH1330" t="str">
            <v>-</v>
          </cell>
          <cell r="BI1330" t="str">
            <v>-</v>
          </cell>
          <cell r="BJ1330" t="str">
            <v>-</v>
          </cell>
          <cell r="BK1330">
            <v>0</v>
          </cell>
          <cell r="BL1330">
            <v>395</v>
          </cell>
          <cell r="BM1330">
            <v>0</v>
          </cell>
          <cell r="BN1330" t="str">
            <v/>
          </cell>
          <cell r="BO1330" t="str">
            <v/>
          </cell>
          <cell r="BP1330" t="str">
            <v/>
          </cell>
          <cell r="BQ1330" t="str">
            <v>-</v>
          </cell>
          <cell r="BR1330" t="str">
            <v>-</v>
          </cell>
          <cell r="BS1330" t="str">
            <v>-</v>
          </cell>
          <cell r="BT1330" t="str">
            <v>นายภัทรพงศ์ จิตราทร</v>
          </cell>
          <cell r="BU1330">
            <v>0</v>
          </cell>
          <cell r="BV1330" t="str">
            <v>1.นายภัทรพงศ์ จิตราทร</v>
          </cell>
          <cell r="BW1330" t="str">
            <v>ผู้กู้</v>
          </cell>
          <cell r="BX1330" t="str">
            <v>3-5299-00311-38-8</v>
          </cell>
          <cell r="BY1330" t="str">
            <v>-ไม่พบว่ามีกรรมสิทธิ์ในที่ดิน อ.เมืองเชียงใหม่ จ.เชียงใหม่
-ไม่พบว่ามีกรรมสิทธิ์ในที่ดิน อ.เมืองลำปาง จ.เชียงใหม่</v>
          </cell>
          <cell r="BZ1330" t="str">
            <v>ไม่พบ</v>
          </cell>
          <cell r="CC1330" t="str">
            <v>ปฏิยุทธ์</v>
          </cell>
        </row>
        <row r="1331">
          <cell r="B1331">
            <v>2826</v>
          </cell>
          <cell r="C1331">
            <v>1973</v>
          </cell>
          <cell r="G1331">
            <v>800118705956</v>
          </cell>
          <cell r="H1331" t="str">
            <v>นาย</v>
          </cell>
          <cell r="I1331" t="str">
            <v>ธวุฒิ</v>
          </cell>
          <cell r="J1331" t="str">
            <v>จอมแปง</v>
          </cell>
          <cell r="K1331">
            <v>1509901468926</v>
          </cell>
          <cell r="L1331" t="str">
            <v>บิ๊กซี หางดง</v>
          </cell>
          <cell r="M1331" t="str">
            <v>เชียงใหม่ 3</v>
          </cell>
          <cell r="N1331">
            <v>8</v>
          </cell>
          <cell r="O1331" t="str">
            <v>สินเชื่อธนาคารประชาชน</v>
          </cell>
          <cell r="P1331" t="str">
            <v>1.บุคคลค้ำประกัน</v>
          </cell>
          <cell r="Q1331">
            <v>36110</v>
          </cell>
          <cell r="R1331">
            <v>8713.4599999999991</v>
          </cell>
          <cell r="S1331" t="str">
            <v>แขวงเชียงใหม่</v>
          </cell>
          <cell r="T1331" t="str">
            <v>ผบE1465</v>
          </cell>
          <cell r="U1331">
            <v>2566</v>
          </cell>
          <cell r="V1331" t="str">
            <v>ผบE3502</v>
          </cell>
          <cell r="W1331">
            <v>2566</v>
          </cell>
          <cell r="AA1331">
            <v>22</v>
          </cell>
          <cell r="AB1331">
            <v>5</v>
          </cell>
          <cell r="AC1331">
            <v>2566</v>
          </cell>
          <cell r="BB1331" t="str">
            <v>รายงานผลสืบทรัพย์ 31/1/2568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นายธวุฒิ จอมแปง</v>
          </cell>
          <cell r="BU1331">
            <v>888165010628</v>
          </cell>
          <cell r="BV1331" t="str">
            <v>1.นายธวุฒิ  จอมแปง
2.นายชัชวาลย์   ทองกลาง</v>
          </cell>
          <cell r="BW1331" t="str">
            <v>จำเลยที่ 1
จำเลยที่ 2</v>
          </cell>
          <cell r="BX1331" t="str">
            <v>1-5099-01468-92-6
3-3010-00378-49-9</v>
          </cell>
          <cell r="BY133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1" t="str">
            <v>ไม่พบทรัพย์</v>
          </cell>
          <cell r="CC1331" t="str">
            <v>วชิราภรณ์</v>
          </cell>
          <cell r="CL1331">
            <v>244029</v>
          </cell>
        </row>
        <row r="1332">
          <cell r="B1332">
            <v>2827</v>
          </cell>
          <cell r="C1332">
            <v>1974</v>
          </cell>
          <cell r="G1332">
            <v>800086253310</v>
          </cell>
          <cell r="H1332" t="str">
            <v>นาย</v>
          </cell>
          <cell r="I1332" t="str">
            <v>ชัยณรงค์</v>
          </cell>
          <cell r="J1332" t="str">
            <v>เมืองมา</v>
          </cell>
          <cell r="K1332">
            <v>3501500517887</v>
          </cell>
          <cell r="L1332" t="str">
            <v>บิ๊กซี หางดง</v>
          </cell>
          <cell r="M1332" t="str">
            <v>เชียงใหม่ 3</v>
          </cell>
          <cell r="N1332">
            <v>8</v>
          </cell>
          <cell r="O1332" t="str">
            <v>สินเชื่อธนาคารประชาชน</v>
          </cell>
          <cell r="P1332" t="str">
            <v>1.บุคคลค้ำประกัน</v>
          </cell>
          <cell r="Q1332">
            <v>159784.04</v>
          </cell>
          <cell r="R1332">
            <v>59489.59</v>
          </cell>
          <cell r="S1332" t="str">
            <v>แขวงเชียงใหม่</v>
          </cell>
          <cell r="T1332" t="str">
            <v>ผบE1466</v>
          </cell>
          <cell r="U1332">
            <v>2566</v>
          </cell>
          <cell r="V1332" t="str">
            <v>ผบE4442</v>
          </cell>
          <cell r="W1332">
            <v>2566</v>
          </cell>
          <cell r="AA1332">
            <v>12</v>
          </cell>
          <cell r="AB1332">
            <v>6</v>
          </cell>
          <cell r="AC1332">
            <v>2566</v>
          </cell>
          <cell r="BB1332" t="str">
            <v>//รายงานผลสืบทรัพย์ 13/2/2568</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นายชัยณรงค์ เมืองมา</v>
          </cell>
          <cell r="BU1332">
            <v>888165010641</v>
          </cell>
          <cell r="BV1332" t="str">
            <v>1.นายชัยณรงค์   เมืองมา 
2.นางสาวธัญชนก   อุปวงค์
3.นางสาวรัชนี   หล้าพิงค์</v>
          </cell>
          <cell r="BW1332" t="str">
            <v>จำเลยที่ 1
จำเลยที่ 2
จำเลยที่ 3</v>
          </cell>
          <cell r="BX1332" t="str">
            <v>3-5015-00517-88-7
1-5099-00546-68-1
1-5007-00074-87-6</v>
          </cell>
          <cell r="BY1332"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2" t="str">
            <v>พบทรัพย์</v>
          </cell>
          <cell r="CC1332" t="str">
            <v>วชิราภรณ์</v>
          </cell>
          <cell r="CL1332">
            <v>244029</v>
          </cell>
        </row>
        <row r="1333">
          <cell r="B1333">
            <v>2828</v>
          </cell>
          <cell r="C1333">
            <v>1975</v>
          </cell>
          <cell r="G1333">
            <v>800096079291</v>
          </cell>
          <cell r="H1333" t="str">
            <v>นางสาว</v>
          </cell>
          <cell r="I1333" t="str">
            <v>สมจิตร</v>
          </cell>
          <cell r="J1333" t="str">
            <v>อาจแก้ว</v>
          </cell>
          <cell r="K1333">
            <v>3420100196536</v>
          </cell>
          <cell r="L1333" t="str">
            <v>บิ๊กซี หางดง</v>
          </cell>
          <cell r="M1333" t="str">
            <v>เชียงใหม่ 3</v>
          </cell>
          <cell r="N1333">
            <v>8</v>
          </cell>
          <cell r="O1333" t="str">
            <v>สินเชื่อธนาคารประชาชน</v>
          </cell>
          <cell r="P1333" t="str">
            <v>1.บุคคลค้ำประกัน</v>
          </cell>
          <cell r="Q1333">
            <v>30484.86</v>
          </cell>
          <cell r="R1333">
            <v>7541.73</v>
          </cell>
          <cell r="S1333" t="str">
            <v>แขวงเชียงราย</v>
          </cell>
          <cell r="T1333" t="str">
            <v>ผบE109</v>
          </cell>
          <cell r="U1333">
            <v>2566</v>
          </cell>
          <cell r="V1333" t="str">
            <v>ผบE822</v>
          </cell>
          <cell r="W1333">
            <v>2566</v>
          </cell>
          <cell r="AA1333">
            <v>27</v>
          </cell>
          <cell r="AB1333">
            <v>2</v>
          </cell>
          <cell r="AC1333">
            <v>2566</v>
          </cell>
          <cell r="BB1333" t="str">
            <v>//รายงานผลสืบทรัพย์ 13/2/2568</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นางสาวสมจิตร อาจแก้ว</v>
          </cell>
          <cell r="BU1333">
            <v>888165010652</v>
          </cell>
          <cell r="BV1333" t="str">
            <v>1.นางสาวสมจิตร   อาจแก้ว
2.นางจินดา   แสนอุด
3.นางสาวภัคญา   ศาสตราชัย</v>
          </cell>
          <cell r="BW1333" t="str">
            <v>จำเลยที่ 1
จำเลยที่ 2
จำเลยที่ 3</v>
          </cell>
          <cell r="BX1333" t="str">
            <v>3-4201-00196-53-6
3-5701-01454-63-5
3-1009-05201-64-1</v>
          </cell>
          <cell r="BY1333"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3" t="str">
            <v>พบทรัพย์</v>
          </cell>
          <cell r="CC1333" t="str">
            <v>วชิราภรณ์</v>
          </cell>
          <cell r="CL1333">
            <v>244029</v>
          </cell>
        </row>
        <row r="1334">
          <cell r="B1334">
            <v>2829</v>
          </cell>
          <cell r="C1334">
            <v>1976</v>
          </cell>
          <cell r="G1334">
            <v>800088794329</v>
          </cell>
          <cell r="H1334" t="str">
            <v>นางสาว</v>
          </cell>
          <cell r="I1334" t="str">
            <v xml:space="preserve">ลินดา </v>
          </cell>
          <cell r="J1334" t="str">
            <v>ดวงไฟ</v>
          </cell>
          <cell r="K1334" t="str">
            <v>1-5099-00274-92-3</v>
          </cell>
          <cell r="L1334" t="str">
            <v>บิ๊กซี หางดง</v>
          </cell>
          <cell r="M1334" t="str">
            <v>เชียงใหม่ 3</v>
          </cell>
          <cell r="N1334">
            <v>8</v>
          </cell>
          <cell r="O1334" t="str">
            <v>สินเชื่อธนาคารประชาชน</v>
          </cell>
          <cell r="P1334" t="str">
            <v>1.บุคคลค้ำประกัน</v>
          </cell>
          <cell r="Q1334">
            <v>46135.81</v>
          </cell>
          <cell r="R1334">
            <v>19004.82</v>
          </cell>
          <cell r="S1334" t="str">
            <v>แขวงเชียงใหม่</v>
          </cell>
          <cell r="T1334" t="str">
            <v>ผบE1894</v>
          </cell>
          <cell r="U1334">
            <v>2566</v>
          </cell>
          <cell r="V1334" t="str">
            <v>ผบE4534</v>
          </cell>
          <cell r="W1334">
            <v>2566</v>
          </cell>
          <cell r="AA1334">
            <v>13</v>
          </cell>
          <cell r="AB1334">
            <v>6</v>
          </cell>
          <cell r="AC1334">
            <v>2566</v>
          </cell>
          <cell r="BB1334" t="str">
            <v>รายงานผลสืบทรัพย์ 25/2/2568</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นางสาวลินดา  ดวงไฟ</v>
          </cell>
          <cell r="BU1334">
            <v>888165011188</v>
          </cell>
          <cell r="BV1334" t="str">
            <v>1.นางสาวลินดา   ดวงไฟ
2.นายกฤดา  อินทรการทุม
3.นางสาวจันทนา  ยุติธรรม
4.นางสาวศิริลักษณ์   ชุมแสง</v>
          </cell>
          <cell r="BW1334" t="str">
            <v>จำเลยที่ 1
คู่สมรสจำเลยที่ 1
จำเลยที่ 2
จำเลยที่ 3</v>
          </cell>
          <cell r="BX1334" t="str">
            <v>1-5099-00274-92-3
1-5099-00276-67-5
3-5019-00076-89-6
1-5051-00008-05-2</v>
          </cell>
          <cell r="BY1334"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4" t="str">
            <v>พบทรัพย์</v>
          </cell>
          <cell r="CC1334" t="str">
            <v>วชิราภรณ์</v>
          </cell>
          <cell r="CN1334">
            <v>244039</v>
          </cell>
        </row>
        <row r="1335">
          <cell r="B1335">
            <v>2830</v>
          </cell>
          <cell r="C1335">
            <v>1975</v>
          </cell>
          <cell r="D1335">
            <v>7</v>
          </cell>
          <cell r="E1335">
            <v>1</v>
          </cell>
          <cell r="F1335">
            <v>2568</v>
          </cell>
          <cell r="G1335">
            <v>800035598807</v>
          </cell>
          <cell r="H1335" t="str">
            <v>นาย</v>
          </cell>
          <cell r="I1335" t="str">
            <v xml:space="preserve">สวาท </v>
          </cell>
          <cell r="J1335" t="str">
            <v>หลักมั่น</v>
          </cell>
          <cell r="K1335" t="str">
            <v>3 5207 00368 63 9</v>
          </cell>
          <cell r="L1335" t="str">
            <v>เชียงใหม่</v>
          </cell>
          <cell r="M1335" t="str">
            <v>เชียงใหม่ 1</v>
          </cell>
          <cell r="N1335">
            <v>8</v>
          </cell>
          <cell r="O1335" t="str">
            <v>สินเชื่อสวัสดีการ</v>
          </cell>
          <cell r="P1335" t="str">
            <v>1.บุคคลค้ำประกัน</v>
          </cell>
          <cell r="Q1335">
            <v>104555.51</v>
          </cell>
          <cell r="R1335">
            <v>26044.23</v>
          </cell>
          <cell r="S1335" t="str">
            <v>แขวงเชียงใหม่</v>
          </cell>
          <cell r="T1335" t="str">
            <v>ผบE8157</v>
          </cell>
          <cell r="U1335">
            <v>2567</v>
          </cell>
          <cell r="V1335" t="str">
            <v>ผบE10265</v>
          </cell>
          <cell r="W1335">
            <v>2567</v>
          </cell>
          <cell r="X1335">
            <v>5</v>
          </cell>
          <cell r="Y1335">
            <v>11</v>
          </cell>
          <cell r="Z1335">
            <v>2567</v>
          </cell>
          <cell r="BB1335" t="str">
            <v>คำสั่งดำเนินงานวันที่ 7/1/2568 // รายงานคดีวันที่  25/1/2568</v>
          </cell>
          <cell r="BC1335">
            <v>600</v>
          </cell>
          <cell r="BD1335">
            <v>23</v>
          </cell>
          <cell r="BE1335">
            <v>5</v>
          </cell>
          <cell r="BF1335">
            <v>2568</v>
          </cell>
          <cell r="BG1335">
            <v>0</v>
          </cell>
          <cell r="BH1335" t="str">
            <v>-</v>
          </cell>
          <cell r="BI1335" t="str">
            <v>-</v>
          </cell>
          <cell r="BJ1335" t="str">
            <v>-</v>
          </cell>
          <cell r="BK1335">
            <v>0</v>
          </cell>
          <cell r="BL1335">
            <v>780</v>
          </cell>
          <cell r="BM1335">
            <v>0</v>
          </cell>
          <cell r="BN1335" t="str">
            <v/>
          </cell>
          <cell r="BO1335" t="str">
            <v/>
          </cell>
          <cell r="BP1335" t="str">
            <v/>
          </cell>
          <cell r="BQ1335" t="str">
            <v>-</v>
          </cell>
          <cell r="BR1335" t="str">
            <v>-</v>
          </cell>
          <cell r="BS1335" t="str">
            <v>-</v>
          </cell>
          <cell r="BT1335" t="str">
            <v>นายสวาท  หลักมั่น</v>
          </cell>
          <cell r="BU1335">
            <v>0</v>
          </cell>
          <cell r="BV1335" t="str">
            <v>1.นายสวาท หลักมั่น
2.นางสาวมะลิวัลย์ กันทะวัง</v>
          </cell>
          <cell r="BW1335" t="str">
            <v>จำเลยที่ 1
จำเลยที่ 2</v>
          </cell>
          <cell r="BX1335" t="str">
            <v>3-5207-00368-63-9
5-5201-00054-70-2</v>
          </cell>
          <cell r="BY1335"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5" t="str">
            <v>ไมพบ</v>
          </cell>
          <cell r="CC1335" t="str">
            <v>ปฏิยุทธ์</v>
          </cell>
        </row>
        <row r="1336">
          <cell r="B1336">
            <v>2831</v>
          </cell>
          <cell r="C1336">
            <v>1976</v>
          </cell>
          <cell r="D1336">
            <v>7</v>
          </cell>
          <cell r="E1336">
            <v>1</v>
          </cell>
          <cell r="F1336">
            <v>2568</v>
          </cell>
          <cell r="G1336">
            <v>800038153741</v>
          </cell>
          <cell r="H1336" t="str">
            <v>นาง</v>
          </cell>
          <cell r="I1336" t="str">
            <v>แสงจันทร์</v>
          </cell>
          <cell r="J1336" t="str">
            <v>สิงห์ทอน</v>
          </cell>
          <cell r="K1336" t="str">
            <v>3 5010 00371 49 2</v>
          </cell>
          <cell r="L1336" t="str">
            <v>ท่าแพ</v>
          </cell>
          <cell r="M1336" t="str">
            <v>เชียงใหม่ 1</v>
          </cell>
          <cell r="N1336">
            <v>8</v>
          </cell>
          <cell r="O1336" t="str">
            <v>สินเชื่อธนาคารประชาชน</v>
          </cell>
          <cell r="P1336" t="str">
            <v>1.บุคคลค้ำประกัน</v>
          </cell>
          <cell r="Q1336">
            <v>62279.72</v>
          </cell>
          <cell r="R1336">
            <v>17558.650000000001</v>
          </cell>
          <cell r="S1336" t="str">
            <v>แขวงเชียงใหม่</v>
          </cell>
          <cell r="T1336" t="str">
            <v>ผบ.2556</v>
          </cell>
          <cell r="U1336">
            <v>2563</v>
          </cell>
          <cell r="V1336" t="str">
            <v>ผบ.5019</v>
          </cell>
          <cell r="W1336">
            <v>2563</v>
          </cell>
          <cell r="AA1336">
            <v>14</v>
          </cell>
          <cell r="AB1336">
            <v>7</v>
          </cell>
          <cell r="AC1336">
            <v>2563</v>
          </cell>
          <cell r="BB1336" t="str">
            <v>คำสั่งดำเนินงานวันที่ 7/1/2568 // รายงานคดีวันที่  25/1/2568</v>
          </cell>
          <cell r="BC1336">
            <v>1500</v>
          </cell>
          <cell r="BD1336">
            <v>23</v>
          </cell>
          <cell r="BE1336">
            <v>5</v>
          </cell>
          <cell r="BF1336">
            <v>2568</v>
          </cell>
          <cell r="BG1336">
            <v>0</v>
          </cell>
          <cell r="BH1336" t="str">
            <v>-</v>
          </cell>
          <cell r="BI1336" t="str">
            <v>-</v>
          </cell>
          <cell r="BJ1336" t="str">
            <v>-</v>
          </cell>
          <cell r="BK1336">
            <v>0</v>
          </cell>
          <cell r="BL1336">
            <v>2600</v>
          </cell>
          <cell r="BM1336">
            <v>0</v>
          </cell>
          <cell r="BN1336" t="str">
            <v/>
          </cell>
          <cell r="BO1336" t="str">
            <v/>
          </cell>
          <cell r="BP1336" t="str">
            <v/>
          </cell>
          <cell r="BQ1336" t="str">
            <v>-</v>
          </cell>
          <cell r="BR1336" t="str">
            <v>-</v>
          </cell>
          <cell r="BS1336" t="str">
            <v>-</v>
          </cell>
          <cell r="BT1336" t="str">
            <v>นางแสงจันทร์ สิงห์ทอน</v>
          </cell>
          <cell r="BU1336">
            <v>0</v>
          </cell>
          <cell r="BV1336"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6" t="str">
            <v>จำเลยที่ 1
คู่สมรสจำเลยที่ 1
จำเลยที่ 2
จำเลยที่ 3
คุ่สมรสจำเลยที่ 3</v>
          </cell>
          <cell r="BX1336" t="str">
            <v>3-5010-00371-49-2
3-5208-00243-97-8
3-5099-00577-79-5
3-5008-00037-78-2
5-4613-00022-65-2</v>
          </cell>
          <cell r="BY1336"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6" t="str">
            <v>ไม่พบ</v>
          </cell>
          <cell r="CC1336" t="str">
            <v>ปฏิยุทธ์</v>
          </cell>
        </row>
        <row r="1337">
          <cell r="B1337">
            <v>2833</v>
          </cell>
          <cell r="C1337">
            <v>1978</v>
          </cell>
          <cell r="D1337">
            <v>23</v>
          </cell>
          <cell r="E1337">
            <v>1</v>
          </cell>
          <cell r="F1337">
            <v>2568</v>
          </cell>
          <cell r="G1337">
            <v>863087504222</v>
          </cell>
          <cell r="H1337" t="str">
            <v>นาย</v>
          </cell>
          <cell r="I1337" t="str">
            <v>ธณวรรธณ์</v>
          </cell>
          <cell r="J1337" t="str">
            <v>อุดมเกษตรคีรี</v>
          </cell>
          <cell r="K1337" t="str">
            <v>1 5009 01248 98 7</v>
          </cell>
          <cell r="L1337" t="str">
            <v>ฝาง</v>
          </cell>
          <cell r="M1337" t="str">
            <v xml:space="preserve">เชียงใหม่ 2 </v>
          </cell>
          <cell r="N1337">
            <v>8</v>
          </cell>
          <cell r="O1337" t="str">
            <v>สินเชื่อธนาคารประชาชน</v>
          </cell>
          <cell r="P1337" t="str">
            <v>1.บุคคลค้ำประกัน</v>
          </cell>
          <cell r="Q1337">
            <v>89998</v>
          </cell>
          <cell r="R1337">
            <v>5955.57</v>
          </cell>
          <cell r="S1337" t="str">
            <v>จังหวัดน่าน</v>
          </cell>
          <cell r="T1337" t="str">
            <v>ผบE1855</v>
          </cell>
          <cell r="U1337">
            <v>2567</v>
          </cell>
          <cell r="V1337" t="str">
            <v>ผบE2031</v>
          </cell>
          <cell r="W1337">
            <v>2567</v>
          </cell>
          <cell r="X1337">
            <v>15</v>
          </cell>
          <cell r="Y1337">
            <v>10</v>
          </cell>
          <cell r="Z1337">
            <v>2567</v>
          </cell>
          <cell r="BB1337" t="str">
            <v>คำสั่งสืบวันที่ 20/1/2568 รายงานผลสืบรอบที่ 1 วันที่ 27/2/2568</v>
          </cell>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นายธณวรรธณ์ อุดมเกษตรคีรี</v>
          </cell>
          <cell r="BU1337">
            <v>883267010223</v>
          </cell>
          <cell r="BV1337" t="str">
            <v>1.นางสาวพิชญานิษฐ์ เขมนิธิกานต์หรือนางสาวกัญจน์ณิชา กองอ้น
2.นายธนวรรธณ์ อุดมเกษตรคีรี
3.นายธรรมรัฐ มะโน</v>
          </cell>
          <cell r="BW1337" t="str">
            <v xml:space="preserve">ทายาทจำเลยที่ 1
จำเลยที่ 1
จำเลยที่ 2
</v>
          </cell>
          <cell r="BX1337" t="str">
            <v xml:space="preserve">5-4016-00001-76-6
1-5009-01248-98-7
1-5507-00117-52-4
</v>
          </cell>
          <cell r="BY1337"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7" t="str">
            <v>ไม่พบ</v>
          </cell>
          <cell r="CC1337" t="str">
            <v>ปฏิยุทธ์</v>
          </cell>
        </row>
        <row r="1338">
          <cell r="B1338">
            <v>2834</v>
          </cell>
          <cell r="C1338">
            <v>1979</v>
          </cell>
          <cell r="D1338">
            <v>23</v>
          </cell>
          <cell r="E1338">
            <v>1</v>
          </cell>
          <cell r="F1338">
            <v>2568</v>
          </cell>
          <cell r="G1338">
            <v>800053515535</v>
          </cell>
          <cell r="H1338" t="str">
            <v>นาง</v>
          </cell>
          <cell r="I1338" t="str">
            <v>ญาณิศา</v>
          </cell>
          <cell r="J1338" t="str">
            <v>อินทะจักร์หรือเชษฐ์สุธี</v>
          </cell>
          <cell r="K1338">
            <v>3571100070761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51194.09</v>
          </cell>
          <cell r="R1338">
            <v>30194.19</v>
          </cell>
          <cell r="S1338" t="str">
            <v>แขวงเวียงป่าเป้า</v>
          </cell>
          <cell r="T1338" t="str">
            <v>ผบE464</v>
          </cell>
          <cell r="U1338">
            <v>2565</v>
          </cell>
          <cell r="V1338" t="str">
            <v>ผบE504</v>
          </cell>
          <cell r="W1338">
            <v>2565</v>
          </cell>
          <cell r="X1338">
            <v>22</v>
          </cell>
          <cell r="Y1338">
            <v>11</v>
          </cell>
          <cell r="Z1338">
            <v>2565</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นางญาณิศา อินทะจักร์หรือเชษฐ์สุธี</v>
          </cell>
          <cell r="BU1338">
            <v>823560010204</v>
          </cell>
        </row>
        <row r="1339">
          <cell r="B1339">
            <v>2835</v>
          </cell>
          <cell r="C1339">
            <v>1980</v>
          </cell>
          <cell r="D1339">
            <v>23</v>
          </cell>
          <cell r="E1339">
            <v>1</v>
          </cell>
          <cell r="F1339">
            <v>2568</v>
          </cell>
          <cell r="G1339">
            <v>800102390898</v>
          </cell>
          <cell r="H1339" t="str">
            <v>นาย</v>
          </cell>
          <cell r="I1339" t="str">
            <v>สิระพงษ์</v>
          </cell>
          <cell r="J1339" t="str">
            <v>ชัยชนะโรจน์</v>
          </cell>
          <cell r="K1339" t="str">
            <v>1 5805 00061 77 1</v>
          </cell>
          <cell r="L1339" t="str">
            <v>เซ็นทรัล แอร์พอร์ต พลาซ่า เชียงใหม่</v>
          </cell>
          <cell r="M1339" t="str">
            <v>เชียงใหม่ 1</v>
          </cell>
          <cell r="N1339">
            <v>8</v>
          </cell>
          <cell r="O1339" t="str">
            <v>สินเชื่อธนาคารประชาชน</v>
          </cell>
          <cell r="P1339" t="str">
            <v>1.บุคคลค้ำประกัน</v>
          </cell>
          <cell r="Q1339">
            <v>48369.14</v>
          </cell>
          <cell r="R1339">
            <v>14903.23</v>
          </cell>
          <cell r="S1339" t="str">
            <v>แขวงเชียงใหม่</v>
          </cell>
          <cell r="T1339" t="str">
            <v>ผบE2732</v>
          </cell>
          <cell r="U1339">
            <v>2566</v>
          </cell>
          <cell r="V1339" t="str">
            <v>ผบE5934</v>
          </cell>
          <cell r="W1339">
            <v>2566</v>
          </cell>
          <cell r="AA1339">
            <v>17</v>
          </cell>
          <cell r="AB1339">
            <v>7</v>
          </cell>
          <cell r="AC1339">
            <v>2566</v>
          </cell>
          <cell r="BB1339" t="str">
            <v>สืบแล้ว รายงานผลสืบ 18/2/2568</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นายสิระพงษ์ ชัยชนะโรจน์</v>
          </cell>
          <cell r="BU1339">
            <v>0</v>
          </cell>
          <cell r="BV1339" t="str">
            <v>1.นายสิระพงษ์  วรวิภูหรือชัยชนะโรจน์
2.นายรักษะพงษ์  ปินใจ</v>
          </cell>
          <cell r="BW1339" t="str">
            <v>จำเลยที่ 1
จำเลยที่ 2</v>
          </cell>
          <cell r="BX1339" t="str">
            <v>1-5805-00061-77-1
1-5099-01611-01-0</v>
          </cell>
          <cell r="BY1339"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9" t="str">
            <v>ไม่พบทรัพย์</v>
          </cell>
          <cell r="CB1339">
            <v>2</v>
          </cell>
          <cell r="CC1339" t="str">
            <v>นุสบา</v>
          </cell>
          <cell r="CM1339">
            <v>244127</v>
          </cell>
        </row>
        <row r="1340">
          <cell r="B1340">
            <v>2836</v>
          </cell>
          <cell r="C1340">
            <v>1981</v>
          </cell>
          <cell r="D1340">
            <v>23</v>
          </cell>
          <cell r="E1340">
            <v>1</v>
          </cell>
          <cell r="F1340">
            <v>2568</v>
          </cell>
          <cell r="G1340">
            <v>800119960550</v>
          </cell>
          <cell r="H1340" t="str">
            <v>นางสาว</v>
          </cell>
          <cell r="I1340" t="str">
            <v>ภาณุมาศ</v>
          </cell>
          <cell r="J1340" t="str">
            <v>ทิศดอนตอง</v>
          </cell>
          <cell r="K1340">
            <v>1510100005580</v>
          </cell>
          <cell r="L1340" t="str">
            <v>เซ็นทรัล แอร์พอร์ต พลาซ่า เชียงใหม่</v>
          </cell>
          <cell r="M1340" t="str">
            <v>เชียงใหม่ 1</v>
          </cell>
          <cell r="N1340">
            <v>8</v>
          </cell>
          <cell r="O1340" t="str">
            <v>สินเชื่อรายได้ประจำโควิด-19</v>
          </cell>
          <cell r="P1340" t="str">
            <v>1.บุคคลค้ำประกัน</v>
          </cell>
          <cell r="Q1340">
            <v>37499</v>
          </cell>
          <cell r="R1340">
            <v>8602.42</v>
          </cell>
          <cell r="S1340" t="str">
            <v>จังหวัดลำพูน</v>
          </cell>
          <cell r="T1340" t="str">
            <v>ผบE3363</v>
          </cell>
          <cell r="U1340">
            <v>2567</v>
          </cell>
          <cell r="V1340" t="str">
            <v>ผบE4574</v>
          </cell>
          <cell r="W1340">
            <v>2567</v>
          </cell>
          <cell r="X1340">
            <v>2</v>
          </cell>
          <cell r="Y1340">
            <v>12</v>
          </cell>
          <cell r="Z1340">
            <v>2567</v>
          </cell>
          <cell r="BB1340" t="str">
            <v>สืบแล้ว รายงานผลสืบ 25/2/2568</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นางสาวภาณุมาศ ทิศดอนตอง</v>
          </cell>
          <cell r="BU1340">
            <v>883165010150</v>
          </cell>
          <cell r="BV1340" t="str">
            <v>1.นางสาวภาณุมาศ  ทิศดอนตอง
2.นายศราวุธ  บางวัน
3.นางสาววารุณี  กองตูม</v>
          </cell>
          <cell r="BW1340" t="str">
            <v>จำเลยที่ 1
จำเลยที่ 2
จำเลยที่ 3</v>
          </cell>
          <cell r="BX1340" t="str">
            <v xml:space="preserve">1-5101-00005-58-0
1-5101-00242-26-3
1-5099-00231-17-5
</v>
          </cell>
          <cell r="BY1340"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40" t="str">
            <v>พบทรัพย์</v>
          </cell>
          <cell r="CB1340">
            <v>3</v>
          </cell>
          <cell r="CC1340" t="str">
            <v>นุสบา</v>
          </cell>
          <cell r="CM1340">
            <v>244127</v>
          </cell>
        </row>
        <row r="1341">
          <cell r="B1341">
            <v>2837</v>
          </cell>
          <cell r="C1341">
            <v>1982</v>
          </cell>
          <cell r="D1341">
            <v>1</v>
          </cell>
          <cell r="E1341">
            <v>2</v>
          </cell>
          <cell r="F1341">
            <v>2568</v>
          </cell>
          <cell r="G1341">
            <v>800014885894</v>
          </cell>
          <cell r="H1341" t="str">
            <v>นาง</v>
          </cell>
          <cell r="I1341" t="str">
            <v>สุวิมล</v>
          </cell>
          <cell r="J1341" t="str">
            <v>คันธวังอินทร์</v>
          </cell>
          <cell r="K1341" t="str">
            <v>3 5213 00096 43 8</v>
          </cell>
          <cell r="L1341" t="str">
            <v>ช้างคลาน</v>
          </cell>
          <cell r="M1341" t="str">
            <v>เชียงใหม่ 1</v>
          </cell>
          <cell r="N1341">
            <v>8</v>
          </cell>
          <cell r="O1341" t="str">
            <v>สินเชื่อพัฒนากลุ่มอาชีพ</v>
          </cell>
          <cell r="P1341" t="str">
            <v>1.บุคคลค้ำประกัน</v>
          </cell>
          <cell r="Q1341">
            <v>954431.05</v>
          </cell>
          <cell r="R1341">
            <v>112533.34</v>
          </cell>
          <cell r="S1341" t="str">
            <v>จังหวัดเชียงใหม่</v>
          </cell>
          <cell r="T1341" t="str">
            <v>ผบE1824</v>
          </cell>
          <cell r="U1341">
            <v>2567</v>
          </cell>
          <cell r="V1341" t="str">
            <v>ผบE2635</v>
          </cell>
          <cell r="W1341">
            <v>2567</v>
          </cell>
          <cell r="X1341">
            <v>18</v>
          </cell>
          <cell r="Y1341">
            <v>10</v>
          </cell>
          <cell r="Z1341">
            <v>2567</v>
          </cell>
          <cell r="BB1341" t="str">
            <v>คำสั่งสืบ 27/1/68 รายงานผลสืบรอบที่ 1 วันที่ 10/3/68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นางสุวิมล คันธวังอินทร์</v>
          </cell>
          <cell r="BU1341">
            <v>0</v>
          </cell>
          <cell r="BV1341" t="str">
            <v>นายกำพล ใจนะ</v>
          </cell>
          <cell r="BW1341" t="str">
            <v>จำเลย</v>
          </cell>
          <cell r="BX1341" t="str">
            <v>3-5006-00411-80-0</v>
          </cell>
          <cell r="BY1341"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1" t="str">
            <v>พบ</v>
          </cell>
          <cell r="CC1341" t="str">
            <v>ปฏิยุทธ์</v>
          </cell>
        </row>
        <row r="1342">
          <cell r="B1342">
            <v>2838</v>
          </cell>
          <cell r="C1342">
            <v>1983</v>
          </cell>
          <cell r="D1342">
            <v>1</v>
          </cell>
          <cell r="E1342">
            <v>2</v>
          </cell>
          <cell r="F1342">
            <v>2568</v>
          </cell>
          <cell r="G1342" t="str">
            <v>800074018246,
800074018253,
800074018261</v>
          </cell>
          <cell r="H1342" t="str">
            <v>นาย</v>
          </cell>
          <cell r="I1342" t="str">
            <v>จิตริน</v>
          </cell>
          <cell r="J1342" t="str">
            <v>สุนทรศิลป์</v>
          </cell>
          <cell r="K1342">
            <v>3349900143932</v>
          </cell>
          <cell r="L1342" t="str">
            <v>ช้างคลาน</v>
          </cell>
          <cell r="M1342" t="str">
            <v>เชียงใหม่ 1</v>
          </cell>
          <cell r="N1342">
            <v>8</v>
          </cell>
          <cell r="O1342" t="str">
            <v>สินเชื่อเคหะ, สินเชื่อไทรทอง Re-Plus, สินเชื่อไทรทอง MRTA</v>
          </cell>
          <cell r="P1342" t="str">
            <v>2.หลักทรัพย์ค้ำประกัน</v>
          </cell>
          <cell r="Q1342">
            <v>69031.27</v>
          </cell>
          <cell r="R1342">
            <v>144116.14000000001</v>
          </cell>
          <cell r="S1342" t="str">
            <v>แขวงเชียงใหม่</v>
          </cell>
          <cell r="T1342" t="str">
            <v>ผบE7181</v>
          </cell>
          <cell r="U1342">
            <v>2567</v>
          </cell>
          <cell r="V1342" t="str">
            <v>ผบE11169</v>
          </cell>
          <cell r="W1342">
            <v>2567</v>
          </cell>
          <cell r="X1342">
            <v>3</v>
          </cell>
          <cell r="Y1342">
            <v>12</v>
          </cell>
          <cell r="Z1342">
            <v>2567</v>
          </cell>
          <cell r="BB1342" t="str">
            <v>คำสั่งสืบวันที่ 29/1/2568 รายงานผลสืบรอบที่ 1 วันที่ 27/2/2568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นายจิตริน สุนทรศิลป์</v>
          </cell>
          <cell r="BU1342">
            <v>883165010716</v>
          </cell>
          <cell r="BV1342" t="str">
            <v>1.นายจิตริน สุนทรศิลป์</v>
          </cell>
          <cell r="BW1342" t="str">
            <v>จำเลย</v>
          </cell>
          <cell r="BX1342" t="str">
            <v>3-3499-00143-93-2</v>
          </cell>
          <cell r="BY1342" t="str">
            <v xml:space="preserve">-ไม่พบว่ามีกรรมสิทธิ์ในที่ดิน อ.เมืองเชียงใหม่ จ.เชียงใหม่ 
-ไม่พบว่ามีกรรมสิทธิ์ในที่ดิน อ.สันป่าตอง จ.เชียงใหม่ </v>
          </cell>
          <cell r="BZ1342" t="str">
            <v>ไม่พบ</v>
          </cell>
        </row>
        <row r="1343">
          <cell r="B1343">
            <v>2839</v>
          </cell>
          <cell r="C1343">
            <v>1983</v>
          </cell>
          <cell r="D1343">
            <v>1</v>
          </cell>
          <cell r="E1343">
            <v>2</v>
          </cell>
          <cell r="F1343">
            <v>2568</v>
          </cell>
          <cell r="G1343">
            <v>800097426483</v>
          </cell>
          <cell r="H1343" t="str">
            <v>นาย</v>
          </cell>
          <cell r="I1343" t="str">
            <v>เกษม</v>
          </cell>
          <cell r="J1343" t="str">
            <v>แก้วแกมคำ</v>
          </cell>
          <cell r="K1343" t="str">
            <v>1 5099 00118 17 4</v>
          </cell>
          <cell r="L1343" t="str">
            <v>พรอมเมนาดา</v>
          </cell>
          <cell r="M1343" t="str">
            <v>เชียงใหม่ 1</v>
          </cell>
          <cell r="N1343">
            <v>8</v>
          </cell>
          <cell r="O1343" t="str">
            <v>สินเชื่อธนาคารประชาชน</v>
          </cell>
          <cell r="P1343" t="str">
            <v>1.บุคคลค้ำประกัน</v>
          </cell>
          <cell r="Q1343">
            <v>172964</v>
          </cell>
          <cell r="R1343">
            <v>62061.599999999999</v>
          </cell>
          <cell r="S1343" t="str">
            <v>แขวงเชียงใหม่</v>
          </cell>
          <cell r="T1343" t="str">
            <v>ผบE5200</v>
          </cell>
          <cell r="U1343">
            <v>2567</v>
          </cell>
          <cell r="V1343" t="str">
            <v>ผบE9264</v>
          </cell>
          <cell r="W1343">
            <v>2567</v>
          </cell>
          <cell r="X1343">
            <v>7</v>
          </cell>
          <cell r="Y1343">
            <v>10</v>
          </cell>
          <cell r="Z1343">
            <v>2567</v>
          </cell>
          <cell r="BB1343" t="str">
            <v>คำสั่งสืบ 29/1/68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นายเกษม แก้วแกมคำ</v>
          </cell>
          <cell r="BU1343">
            <v>883166010460</v>
          </cell>
          <cell r="BV1343"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3" t="str">
            <v>จำเลยที่ 1
คู่สมรสจำเลยที่ 1
จำเลยที่ 2
จำเลยที่ 3
คู่สมรสจำเลยที่ 3</v>
          </cell>
          <cell r="BX1343" t="str">
            <v>1-5099-00118-17-4
4-5019-00002-75-1
3-3503-00548-84-4
3-5011-00371-51-6
1-5099-00218-04-7</v>
          </cell>
          <cell r="BY1343"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3" t="str">
            <v>พบ</v>
          </cell>
          <cell r="CC1343" t="str">
            <v>ปฏิยุทธ์</v>
          </cell>
        </row>
        <row r="1344">
          <cell r="B1344">
            <v>2841</v>
          </cell>
          <cell r="C1344">
            <v>1986</v>
          </cell>
          <cell r="D1344">
            <v>17</v>
          </cell>
          <cell r="E1344">
            <v>2</v>
          </cell>
          <cell r="F1344">
            <v>2568</v>
          </cell>
          <cell r="G1344">
            <v>821952018405</v>
          </cell>
          <cell r="H1344" t="str">
            <v>พ.อ.อ.</v>
          </cell>
          <cell r="I1344" t="str">
            <v>ขจรศักดิ์</v>
          </cell>
          <cell r="J1344" t="str">
            <v>เพ็งชะตา</v>
          </cell>
          <cell r="K1344" t="str">
            <v>3 5001 00518 58 3</v>
          </cell>
          <cell r="L1344" t="str">
            <v>สันกำแพง</v>
          </cell>
          <cell r="M1344" t="str">
            <v>เชียงใหม่ 3</v>
          </cell>
          <cell r="N1344">
            <v>8</v>
          </cell>
          <cell r="O1344" t="str">
            <v>สินเชื่อเพื่อพัฒนากลุ่มอาชีพ</v>
          </cell>
          <cell r="P1344" t="str">
            <v>1.บุคคลค้ำประกัน</v>
          </cell>
          <cell r="S1344" t="str">
            <v>จังหวัดลำพูน</v>
          </cell>
          <cell r="T1344" t="str">
            <v>ผบ.364</v>
          </cell>
          <cell r="U1344">
            <v>2567</v>
          </cell>
          <cell r="V1344" t="str">
            <v>ผบ.453</v>
          </cell>
          <cell r="W1344">
            <v>2567</v>
          </cell>
          <cell r="X1344">
            <v>9</v>
          </cell>
          <cell r="Y1344">
            <v>12</v>
          </cell>
          <cell r="Z1344">
            <v>2567</v>
          </cell>
          <cell r="BB1344" t="str">
            <v>คำสั่งสืบ17/2/68 รายงานผลสืบรอบที่ 1 วันที่ 10/3/68</v>
          </cell>
          <cell r="BC1344" t="str">
            <v/>
          </cell>
          <cell r="BD1344" t="str">
            <v/>
          </cell>
          <cell r="BE1344" t="str">
            <v/>
          </cell>
          <cell r="BF1344" t="str">
            <v/>
          </cell>
          <cell r="BG1344" t="str">
            <v/>
          </cell>
          <cell r="BH1344" t="str">
            <v/>
          </cell>
          <cell r="BI1344" t="str">
            <v/>
          </cell>
          <cell r="BJ1344" t="str">
            <v/>
          </cell>
          <cell r="BK1344" t="str">
            <v/>
          </cell>
          <cell r="BL1344" t="str">
            <v/>
          </cell>
          <cell r="BM1344" t="str">
            <v/>
          </cell>
          <cell r="BN1344" t="str">
            <v/>
          </cell>
          <cell r="BO1344" t="str">
            <v/>
          </cell>
          <cell r="BP1344" t="str">
            <v/>
          </cell>
          <cell r="BQ1344" t="str">
            <v/>
          </cell>
          <cell r="BR1344" t="str">
            <v/>
          </cell>
          <cell r="BS1344" t="str">
            <v/>
          </cell>
          <cell r="BT1344" t="str">
            <v>พ.อ.อ.ขจรศักดิ์ เพ็งชะตา</v>
          </cell>
          <cell r="BU1344">
            <v>0</v>
          </cell>
          <cell r="BV1344"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4"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4" t="str">
            <v>3-5001-00518-58-3
3-5001-00518-59-1
3-5001-00219-35-7
3-1005-04252-51-1
3-5501-00026-58-3
3-5001-00524-83-4
3-5001-00524-84-2
5-5707-00017-56-5
3-1005-04058-27-8
3-5501-00696-09-1
3-1017-01114-34-1</v>
          </cell>
          <cell r="BY1344"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4" t="str">
            <v>พบ</v>
          </cell>
          <cell r="CC1344" t="str">
            <v>ปฏิยุทธ์</v>
          </cell>
        </row>
        <row r="1345">
          <cell r="B1345">
            <v>2843</v>
          </cell>
          <cell r="C1345">
            <v>1988</v>
          </cell>
          <cell r="D1345">
            <v>3</v>
          </cell>
          <cell r="E1345">
            <v>3</v>
          </cell>
          <cell r="F1345">
            <v>2568</v>
          </cell>
          <cell r="G1345">
            <v>800057873302</v>
          </cell>
          <cell r="H1345" t="str">
            <v>นาย</v>
          </cell>
          <cell r="I1345" t="str">
            <v>สุรศักดิ์</v>
          </cell>
          <cell r="J1345" t="str">
            <v>ศรีคำมา</v>
          </cell>
          <cell r="K1345" t="str">
            <v>3-5005-00370-71-1</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83318</v>
          </cell>
          <cell r="R1345">
            <v>96951.62</v>
          </cell>
          <cell r="S1345" t="str">
            <v>แขวงเชียงใหม่</v>
          </cell>
          <cell r="T1345" t="str">
            <v>ผบ6451</v>
          </cell>
          <cell r="U1345">
            <v>2563</v>
          </cell>
          <cell r="V1345" t="str">
            <v>ผบ120</v>
          </cell>
          <cell r="W1345">
            <v>2564</v>
          </cell>
          <cell r="AA1345">
            <v>8</v>
          </cell>
          <cell r="AB1345">
            <v>3</v>
          </cell>
          <cell r="AC1345">
            <v>2564</v>
          </cell>
          <cell r="BB1345" t="str">
            <v>คำสั่งสืบทรัพย์ 3/3/2568//รายงานผลสืบวันที่  21/4/2568</v>
          </cell>
          <cell r="BM1345" t="str">
            <v/>
          </cell>
          <cell r="BN1345" t="str">
            <v/>
          </cell>
          <cell r="BO1345" t="str">
            <v/>
          </cell>
          <cell r="BP1345" t="str">
            <v/>
          </cell>
          <cell r="BQ1345" t="str">
            <v/>
          </cell>
          <cell r="BR1345" t="str">
            <v/>
          </cell>
          <cell r="BS1345" t="str">
            <v/>
          </cell>
          <cell r="BT1345" t="str">
            <v>นายสุรศักดิ์ ศรีคำมา</v>
          </cell>
          <cell r="BU1345">
            <v>0</v>
          </cell>
          <cell r="BV1345" t="str">
            <v>1.นายสุรศักดิ์  ศรีคำมา
2.นายทองคำ  คนมาก 
3.นางอนงค์  คนมาก
4.นายเสกสรร  คำมูลดี</v>
          </cell>
          <cell r="BW1345" t="str">
            <v>จำเลยที่ 1
จำเลยที่ 2
คู่สมรสจำเลยที่ 2
จำเลยที่ 3</v>
          </cell>
          <cell r="BX1345" t="str">
            <v>3-5005-00370-71-1
3-5207-00157-21-2
3-5005-00182-17-5
3-5005-00369-26-7</v>
          </cell>
          <cell r="BY1345"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5" t="str">
            <v>พบทรัพย์</v>
          </cell>
          <cell r="CB1345">
            <v>4</v>
          </cell>
          <cell r="CC1345" t="str">
            <v>นุสบา</v>
          </cell>
        </row>
        <row r="1346">
          <cell r="B1346">
            <v>2844</v>
          </cell>
          <cell r="C1346">
            <v>1989</v>
          </cell>
          <cell r="D1346">
            <v>3</v>
          </cell>
          <cell r="E1346">
            <v>3</v>
          </cell>
          <cell r="F1346">
            <v>2568</v>
          </cell>
          <cell r="G1346">
            <v>800049839403</v>
          </cell>
          <cell r="H1346" t="str">
            <v>นางสาว</v>
          </cell>
          <cell r="I1346" t="str">
            <v>สุภายุนี</v>
          </cell>
          <cell r="J1346" t="str">
            <v>นวลยานัส</v>
          </cell>
          <cell r="K1346" t="str">
            <v>1-5101-90000-12-4</v>
          </cell>
          <cell r="L1346" t="str">
            <v>ดอยสะเก็ด</v>
          </cell>
          <cell r="M1346" t="str">
            <v xml:space="preserve">เชียงใหม่ 2 </v>
          </cell>
          <cell r="N1346">
            <v>8</v>
          </cell>
          <cell r="O1346" t="str">
            <v>สินเชื่อธนาคารประชาชน</v>
          </cell>
          <cell r="P1346" t="str">
            <v>1.บุคคลค้ำประกัน</v>
          </cell>
          <cell r="Q1346">
            <v>127597</v>
          </cell>
          <cell r="R1346">
            <v>143157.82999999999</v>
          </cell>
          <cell r="S1346" t="str">
            <v>แขวงเชียงใหม่</v>
          </cell>
          <cell r="T1346" t="str">
            <v>ผบ2654</v>
          </cell>
          <cell r="U1346">
            <v>2563</v>
          </cell>
          <cell r="V1346" t="str">
            <v>ผบ6315</v>
          </cell>
          <cell r="W1346">
            <v>2563</v>
          </cell>
          <cell r="AA1346">
            <v>22</v>
          </cell>
          <cell r="AB1346">
            <v>9</v>
          </cell>
          <cell r="AC1346">
            <v>2563</v>
          </cell>
          <cell r="BB1346" t="str">
            <v>คำสั่งสืบทรัพย์ 3/3/2568//รายงานผลสืบวันที่ 21/4/2568</v>
          </cell>
          <cell r="BM1346" t="str">
            <v/>
          </cell>
          <cell r="BN1346" t="str">
            <v/>
          </cell>
          <cell r="BO1346" t="str">
            <v/>
          </cell>
          <cell r="BP1346" t="str">
            <v/>
          </cell>
          <cell r="BQ1346" t="str">
            <v/>
          </cell>
          <cell r="BR1346" t="str">
            <v/>
          </cell>
          <cell r="BS1346" t="str">
            <v/>
          </cell>
          <cell r="BT1346" t="str">
            <v>นางสาวสุภายุนี นวลยานัส</v>
          </cell>
          <cell r="BU1346">
            <v>0</v>
          </cell>
          <cell r="BV1346" t="str">
            <v>1.นางสาวสุภายุนี  นวลยานัส
2.นายเอกดนัย  หนูศรี
3.นางสาววลัยลักษ์  นามณี</v>
          </cell>
          <cell r="BW1346" t="str">
            <v>จำเลยที่ 1
จำเลยที่ 2
จำเลยที่ 3</v>
          </cell>
          <cell r="BX1346" t="str">
            <v>1-5101-90000-12-4
3-9303-00560-70-9
1-5104-00119-87-4</v>
          </cell>
          <cell r="BY1346"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6" t="str">
            <v>พบทรัพย์</v>
          </cell>
          <cell r="CB1346">
            <v>3</v>
          </cell>
          <cell r="CC1346" t="str">
            <v>นุสบา</v>
          </cell>
        </row>
        <row r="1347">
          <cell r="B1347">
            <v>2845</v>
          </cell>
          <cell r="C1347">
            <v>1990</v>
          </cell>
          <cell r="D1347">
            <v>3</v>
          </cell>
          <cell r="E1347">
            <v>3</v>
          </cell>
          <cell r="F1347">
            <v>2568</v>
          </cell>
          <cell r="G1347">
            <v>800031296166</v>
          </cell>
          <cell r="H1347" t="str">
            <v>นางสาว</v>
          </cell>
          <cell r="I1347" t="str">
            <v xml:space="preserve">ศิณีพร </v>
          </cell>
          <cell r="J1347" t="str">
            <v>มาแจ่ม</v>
          </cell>
          <cell r="K1347" t="str">
            <v>3-5014-00305-57-5</v>
          </cell>
          <cell r="L1347" t="str">
            <v>เชียงดาว</v>
          </cell>
          <cell r="M1347" t="str">
            <v xml:space="preserve">เชียงใหม่ 2 </v>
          </cell>
          <cell r="N1347">
            <v>8</v>
          </cell>
          <cell r="O1347" t="str">
            <v>สินเชื่อสวัสดิการ</v>
          </cell>
          <cell r="P1347" t="str">
            <v>1.บุคคลค้ำประกัน</v>
          </cell>
          <cell r="Q1347">
            <v>280906.44</v>
          </cell>
          <cell r="R1347">
            <v>339516.03</v>
          </cell>
          <cell r="S1347" t="str">
            <v>จังหวัดเชียงใหม่</v>
          </cell>
          <cell r="T1347" t="str">
            <v>ผบ2118</v>
          </cell>
          <cell r="U1347">
            <v>2559</v>
          </cell>
          <cell r="V1347" t="str">
            <v>ผบ2603</v>
          </cell>
          <cell r="W1347">
            <v>2559</v>
          </cell>
          <cell r="AA1347">
            <v>7</v>
          </cell>
          <cell r="AB1347">
            <v>11</v>
          </cell>
          <cell r="AC1347">
            <v>2559</v>
          </cell>
          <cell r="BB1347" t="str">
            <v>คำสั่งสืบทรัพย์ 3/3/2568//รายงานผลสืบวันที่  21/4/2568</v>
          </cell>
          <cell r="BM1347" t="str">
            <v/>
          </cell>
          <cell r="BN1347" t="str">
            <v/>
          </cell>
          <cell r="BO1347" t="str">
            <v/>
          </cell>
          <cell r="BP1347" t="str">
            <v/>
          </cell>
          <cell r="BQ1347" t="str">
            <v/>
          </cell>
          <cell r="BR1347" t="str">
            <v/>
          </cell>
          <cell r="BS1347" t="str">
            <v/>
          </cell>
          <cell r="BT1347" t="str">
            <v>นางสาวศิณีพร  มาแจ่ม</v>
          </cell>
          <cell r="BU1347">
            <v>0</v>
          </cell>
          <cell r="BV1347" t="str">
            <v>1.นางสาวศิณีพร  มาแจ่ม
2.นายบุญมา  จี๋คำ
3.นางสายชล  คำเผือก
4.นายจำลอง  ขันลา</v>
          </cell>
          <cell r="BW1347" t="str">
            <v>จำเลยที่ 1
จำเลยที่ 2
คู่สมรสจำเลยที่ 2
จำเลยที่ 3</v>
          </cell>
          <cell r="BX1347" t="str">
            <v xml:space="preserve">3-5014-00305-67-5
3-5004-00103-49-4
3-5006-00046-81-8
3-5004-00421-24-1
</v>
          </cell>
          <cell r="BY1347"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7" t="str">
            <v>พบทรัพย์</v>
          </cell>
          <cell r="CB1347">
            <v>4</v>
          </cell>
          <cell r="CC1347" t="str">
            <v>นุสบา</v>
          </cell>
        </row>
        <row r="1348">
          <cell r="B1348">
            <v>2846</v>
          </cell>
          <cell r="C1348">
            <v>1991</v>
          </cell>
          <cell r="D1348">
            <v>5</v>
          </cell>
          <cell r="E1348">
            <v>3</v>
          </cell>
          <cell r="F1348">
            <v>2568</v>
          </cell>
          <cell r="G1348">
            <v>863083516378</v>
          </cell>
          <cell r="H1348" t="str">
            <v>นาง</v>
          </cell>
          <cell r="I1348" t="str">
            <v xml:space="preserve">กานต์พิชชา   </v>
          </cell>
          <cell r="J1348" t="str">
            <v>นาคเสน</v>
          </cell>
          <cell r="K1348" t="str">
            <v>3-5099-01477-54-9</v>
          </cell>
          <cell r="L1348" t="str">
            <v>มหาวิทยาลัยเชียงใหม่</v>
          </cell>
          <cell r="M1348" t="str">
            <v>เชียงใหม่ 2</v>
          </cell>
          <cell r="N1348">
            <v>8</v>
          </cell>
          <cell r="O1348" t="str">
            <v>สินเชื่อไทรทอง</v>
          </cell>
          <cell r="P1348" t="str">
            <v>4.ไม่มีหลักประกัน</v>
          </cell>
          <cell r="Q1348">
            <v>62437.73</v>
          </cell>
          <cell r="R1348">
            <v>6496.5</v>
          </cell>
          <cell r="S1348" t="str">
            <v>แขวงเชียงใหม่</v>
          </cell>
          <cell r="T1348" t="str">
            <v>ผบE10351</v>
          </cell>
          <cell r="U1348">
            <v>2567</v>
          </cell>
          <cell r="V1348" t="str">
            <v>ผบE548</v>
          </cell>
          <cell r="W1348">
            <v>2568</v>
          </cell>
          <cell r="X1348">
            <v>20</v>
          </cell>
          <cell r="Y1348">
            <v>1</v>
          </cell>
          <cell r="Z1348">
            <v>2568</v>
          </cell>
          <cell r="BB1348" t="str">
            <v>คำสั่งสืบทรัพย์ 5/3/2568 ยกเลิกการสืบทรัพย์เนื่องจากมีมูลหนี้ต่ำกว่า 100,000 บาท 2/4/2568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นางกานต์พิชชา    นาคเสน</v>
          </cell>
          <cell r="BU1348">
            <v>883267010388</v>
          </cell>
        </row>
        <row r="1349">
          <cell r="B1349">
            <v>2849</v>
          </cell>
          <cell r="C1349">
            <v>1994</v>
          </cell>
          <cell r="D1349">
            <v>13</v>
          </cell>
          <cell r="E1349">
            <v>3</v>
          </cell>
          <cell r="F1349">
            <v>2568</v>
          </cell>
          <cell r="G1349">
            <v>800057409099</v>
          </cell>
          <cell r="H1349" t="str">
            <v>นาง</v>
          </cell>
          <cell r="I1349" t="str">
            <v>จันทรา</v>
          </cell>
          <cell r="J1349" t="str">
            <v>คงรำคาญ</v>
          </cell>
          <cell r="K1349" t="str">
            <v>3 5006 00575 67 5</v>
          </cell>
          <cell r="L1349" t="str">
            <v>แม่แตง</v>
          </cell>
          <cell r="M1349" t="str">
            <v>เชียงใหม่ 2</v>
          </cell>
          <cell r="N1349">
            <v>8</v>
          </cell>
          <cell r="O1349" t="str">
            <v>สินเชื่อธนาคารประชาชน</v>
          </cell>
          <cell r="P1349" t="str">
            <v>1.บุคคลค้ำประกัน</v>
          </cell>
          <cell r="Q1349">
            <v>81379.740000000005</v>
          </cell>
          <cell r="R1349">
            <v>15791.12</v>
          </cell>
          <cell r="S1349" t="str">
            <v>แขวงเชียงใหม่</v>
          </cell>
          <cell r="T1349" t="str">
            <v>ผบ4722</v>
          </cell>
          <cell r="U1349">
            <v>2562</v>
          </cell>
          <cell r="V1349" t="str">
            <v>ผบ5440</v>
          </cell>
          <cell r="W1349">
            <v>2562</v>
          </cell>
          <cell r="AA1349">
            <v>23</v>
          </cell>
          <cell r="AB1349">
            <v>6</v>
          </cell>
          <cell r="AC1349">
            <v>2562</v>
          </cell>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นางจันทรา คงรำคาญ</v>
          </cell>
          <cell r="BU1349">
            <v>883162010639</v>
          </cell>
          <cell r="BV1349" t="str">
            <v>1.นางจันทนา ดงรำคาญ
2.นายประสิทธิ์ ดงรำคาญ
3.นางนภาพร พันธุ์
4.นางชิว แซ่โค้ว</v>
          </cell>
          <cell r="BW1349" t="str">
            <v>จำเลยที่ 1
คู่สมรสจำเลยที่ 1
จำเลยที่ 2
จำเลยที่ 3</v>
          </cell>
          <cell r="BX1349" t="str">
            <v>3-5006-00575-67-5
3-5006-00576-50-7
3-5014-00148-50-2
3-5006-00411-48-6</v>
          </cell>
          <cell r="BY1349"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9" t="str">
            <v>พบ</v>
          </cell>
          <cell r="CC1349" t="str">
            <v>ปฏิยุทธ์</v>
          </cell>
        </row>
        <row r="1350">
          <cell r="B1350">
            <v>2850</v>
          </cell>
          <cell r="C1350">
            <v>1995</v>
          </cell>
          <cell r="D1350">
            <v>13</v>
          </cell>
          <cell r="E1350">
            <v>3</v>
          </cell>
          <cell r="F1350">
            <v>2568</v>
          </cell>
          <cell r="G1350">
            <v>800045484980</v>
          </cell>
          <cell r="H1350" t="str">
            <v>นางสาว</v>
          </cell>
          <cell r="I1350" t="str">
            <v xml:space="preserve">ธัญวรัตน์ </v>
          </cell>
          <cell r="J1350" t="str">
            <v>อ้วนใจยะ</v>
          </cell>
          <cell r="K1350">
            <v>3500901049786</v>
          </cell>
          <cell r="L1350" t="str">
            <v>แม่แตง</v>
          </cell>
          <cell r="M1350" t="str">
            <v>เชียงใหม่ 2</v>
          </cell>
          <cell r="N1350">
            <v>8</v>
          </cell>
          <cell r="O1350" t="str">
            <v>สินเชื่อธนาคารประชาชน</v>
          </cell>
          <cell r="P1350" t="str">
            <v>1.บุคคลค้ำประกัน</v>
          </cell>
          <cell r="Q1350">
            <v>79863.25</v>
          </cell>
          <cell r="R1350">
            <v>47238.02</v>
          </cell>
          <cell r="S1350" t="str">
            <v>แขวงเชียงใหม่</v>
          </cell>
          <cell r="T1350" t="str">
            <v>ผบ4714</v>
          </cell>
          <cell r="U1350">
            <v>2562</v>
          </cell>
          <cell r="V1350" t="str">
            <v>ผบ5437</v>
          </cell>
          <cell r="W1350">
            <v>2562</v>
          </cell>
          <cell r="X1350">
            <v>23</v>
          </cell>
          <cell r="Y1350">
            <v>6</v>
          </cell>
          <cell r="Z1350">
            <v>2562</v>
          </cell>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นางสาวธัญวรัตน์  อ้วนใจยะ</v>
          </cell>
          <cell r="BU1350">
            <v>883162010630</v>
          </cell>
          <cell r="BV1350" t="str">
            <v>1.นางสาวธัญรัตน์ อ้วนใจยะ
2.นายศิวพงษ์ แสนโภชน์
3.นายวัชระ สมพันธ์
4.นางสาววิภาพร จัดของ</v>
          </cell>
          <cell r="BW1350" t="str">
            <v>จำเลยที่ 1
คู่สมรสจำเลยที่ 1
จำเลยที่ 2
คู่สมรสจำเลยที่ 2</v>
          </cell>
          <cell r="BX1350" t="str">
            <v>3-5009-01049-78-6
3-4104-00811-01-5
1-5010-00056-37-0
1-5404-00055-82-5</v>
          </cell>
          <cell r="BY1350"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50" t="str">
            <v>พบ</v>
          </cell>
          <cell r="CC1350" t="str">
            <v>ปฏิยุทธ์</v>
          </cell>
        </row>
        <row r="1351">
          <cell r="B1351">
            <v>2851</v>
          </cell>
          <cell r="C1351">
            <v>1996</v>
          </cell>
          <cell r="D1351">
            <v>13</v>
          </cell>
          <cell r="E1351">
            <v>3</v>
          </cell>
          <cell r="F1351">
            <v>2568</v>
          </cell>
          <cell r="G1351">
            <v>800031207932</v>
          </cell>
          <cell r="H1351" t="str">
            <v>นางสาว</v>
          </cell>
          <cell r="I1351" t="str">
            <v>ชนัญชิดา</v>
          </cell>
          <cell r="J1351" t="str">
            <v>ทานุ</v>
          </cell>
          <cell r="K1351">
            <v>1521000057279</v>
          </cell>
          <cell r="L1351" t="str">
            <v>แม่แตง</v>
          </cell>
          <cell r="M1351" t="str">
            <v>เชียงใหม่ 2</v>
          </cell>
          <cell r="N1351">
            <v>8</v>
          </cell>
          <cell r="O1351" t="str">
            <v>สินเชื่อธนาคารประชาชน</v>
          </cell>
          <cell r="P1351" t="str">
            <v>1.บุคคลค้ำประกัน</v>
          </cell>
          <cell r="Q1351">
            <v>166438.24</v>
          </cell>
          <cell r="R1351">
            <v>19042.89</v>
          </cell>
          <cell r="S1351" t="str">
            <v>แขวงลำปาง</v>
          </cell>
          <cell r="T1351" t="str">
            <v>ผบ2268</v>
          </cell>
          <cell r="U1351">
            <v>2558</v>
          </cell>
          <cell r="V1351" t="str">
            <v>ผบ4393</v>
          </cell>
          <cell r="W1351">
            <v>2558</v>
          </cell>
          <cell r="AA1351">
            <v>8</v>
          </cell>
          <cell r="AB1351">
            <v>9</v>
          </cell>
          <cell r="AC1351">
            <v>2558</v>
          </cell>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นางสาวชนัญชิดา ทานุ</v>
          </cell>
          <cell r="BU1351">
            <v>823857010827</v>
          </cell>
          <cell r="BV1351" t="str">
            <v>1.นางสาวชนัญชิดา ทานุ
2.นายสงกรานต์ ถาบัวคำ
3.นางสาวชัญญาพันธ์ ก้อนนาค
4.นายไพศาล ก้อนนาค</v>
          </cell>
          <cell r="BW1351" t="str">
            <v>จำเลยที่ 1
คู่สมรสจำเลยที่ 1
จำเลยที่ 2
คู่สมรสจำเลยที่ 2</v>
          </cell>
          <cell r="BX1351" t="str">
            <v>1-5210-00057-27-9
1-5099-00352-84-3
3-5099-00388-36-4
3-5001-00168-17-5</v>
          </cell>
          <cell r="BY1351"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1" t="str">
            <v>พบ</v>
          </cell>
          <cell r="CC1351" t="str">
            <v>ปฏิยุทธ์</v>
          </cell>
        </row>
        <row r="1352">
          <cell r="B1352">
            <v>2852</v>
          </cell>
          <cell r="C1352">
            <v>1997</v>
          </cell>
          <cell r="D1352">
            <v>13</v>
          </cell>
          <cell r="E1352">
            <v>3</v>
          </cell>
          <cell r="F1352">
            <v>2568</v>
          </cell>
          <cell r="G1352">
            <v>800065618137</v>
          </cell>
          <cell r="H1352" t="str">
            <v>นางสาว</v>
          </cell>
          <cell r="I1352" t="str">
            <v>อัมพิกา</v>
          </cell>
          <cell r="J1352" t="str">
            <v>อ้ายหลาน</v>
          </cell>
          <cell r="K1352">
            <v>1219900401260</v>
          </cell>
          <cell r="L1352" t="str">
            <v>มีโชดพลาซ่า</v>
          </cell>
          <cell r="M1352" t="str">
            <v>เชียงใหม่ 2</v>
          </cell>
          <cell r="N1352">
            <v>8</v>
          </cell>
          <cell r="O1352" t="str">
            <v>สินเชื่อธนาคารประชาชน</v>
          </cell>
          <cell r="P1352" t="str">
            <v>1.บุคคลค้ำประกัน</v>
          </cell>
          <cell r="Q1352">
            <v>85362.43</v>
          </cell>
          <cell r="R1352">
            <v>15467.19</v>
          </cell>
          <cell r="S1352" t="str">
            <v>แขวงเชียงใหม่</v>
          </cell>
          <cell r="T1352" t="str">
            <v>ผบ1330</v>
          </cell>
          <cell r="U1352">
            <v>2563</v>
          </cell>
          <cell r="V1352" t="str">
            <v>ผบ4345</v>
          </cell>
          <cell r="W1352">
            <v>2563</v>
          </cell>
          <cell r="AA1352">
            <v>2</v>
          </cell>
          <cell r="AB1352">
            <v>6</v>
          </cell>
          <cell r="AC1352">
            <v>2563</v>
          </cell>
          <cell r="BB1352" t="str">
            <v>คำสั่งสืบทรัพย์ 10/3/2568 // รายงานผลสืบทรัพย์วันที่ 24/4/2568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นางสาวอัมพิกา อ้ายหลาน</v>
          </cell>
          <cell r="BU1352">
            <v>883262012642</v>
          </cell>
          <cell r="BV1352" t="str">
            <v>1.นางสาวอัมพอกา อ้ายหลาน
2.นายเฉลิมพล ชัยลังกา
3.นางพิมพิมล ศรีฉลวย
4.นายวิชัย ศรีฉลวย
5.นางสิริญา สิงหเสนี</v>
          </cell>
          <cell r="BW1352" t="str">
            <v xml:space="preserve">จำเลยที่ 1
คู่สมรสจำเลยที่ 1
จำเลยที่ 2
คู่สมรสจำเลยที่ 2
จำเลยที่ 3
</v>
          </cell>
          <cell r="BX1352" t="str">
            <v>1-2199-00401-26-0
1-5007-00138-59-9
3-5099-00553-69-1
3-3404-00788-63-4
3-5002-00599-50-0</v>
          </cell>
          <cell r="BY135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2" t="str">
            <v>พบ</v>
          </cell>
          <cell r="CC1352" t="str">
            <v>ปฏิยุทธ์</v>
          </cell>
        </row>
        <row r="1353">
          <cell r="B1353">
            <v>2853</v>
          </cell>
          <cell r="C1353">
            <v>1998</v>
          </cell>
          <cell r="D1353">
            <v>13</v>
          </cell>
          <cell r="E1353">
            <v>3</v>
          </cell>
          <cell r="F1353">
            <v>2568</v>
          </cell>
          <cell r="G1353">
            <v>800085297854</v>
          </cell>
          <cell r="H1353" t="str">
            <v>นาย</v>
          </cell>
          <cell r="I1353" t="str">
            <v>ธนุวัต</v>
          </cell>
          <cell r="J1353" t="str">
            <v>งามลำใย</v>
          </cell>
          <cell r="K1353">
            <v>3509900933117</v>
          </cell>
          <cell r="L1353" t="str">
            <v>มีโชดพลาซ่า</v>
          </cell>
          <cell r="M1353" t="str">
            <v>เชียงใหม่ 2</v>
          </cell>
          <cell r="N1353">
            <v>8</v>
          </cell>
          <cell r="O1353" t="str">
            <v>สินเชื่อ PSA 2</v>
          </cell>
          <cell r="P1353" t="str">
            <v>1.บุคคลค้ำประกัน</v>
          </cell>
          <cell r="Q1353">
            <v>36656</v>
          </cell>
          <cell r="R1353">
            <v>41092.239999999998</v>
          </cell>
          <cell r="S1353" t="str">
            <v>แขวงเชียงใหม่</v>
          </cell>
          <cell r="T1353" t="str">
            <v>ผบ6444</v>
          </cell>
          <cell r="U1353">
            <v>2563</v>
          </cell>
          <cell r="V1353" t="str">
            <v>ผบ102</v>
          </cell>
          <cell r="W1353">
            <v>2564</v>
          </cell>
          <cell r="X1353">
            <v>8</v>
          </cell>
          <cell r="Y1353">
            <v>3</v>
          </cell>
          <cell r="Z1353">
            <v>2564</v>
          </cell>
          <cell r="BB1353" t="str">
            <v>คำสั่งสืบทรัพย์ 10/3/2568 ยกเลิกการสืบทรัพย์เนื่องจากมีมูลหนี้ต่ำกว่า 100,000 บาท 2/4/2568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นายธนุวัต งามลำใย</v>
          </cell>
          <cell r="BU1353">
            <v>883263011955</v>
          </cell>
          <cell r="BV1353" t="str">
            <v>นางสาวชัญญาพันธ์ ก้อนนาค</v>
          </cell>
        </row>
        <row r="1354">
          <cell r="B1354">
            <v>2854</v>
          </cell>
          <cell r="C1354">
            <v>1999</v>
          </cell>
          <cell r="D1354">
            <v>13</v>
          </cell>
          <cell r="E1354">
            <v>3</v>
          </cell>
          <cell r="F1354">
            <v>2568</v>
          </cell>
          <cell r="G1354" t="str">
            <v>80048474681 , 800048474673</v>
          </cell>
          <cell r="H1354" t="str">
            <v>นาย</v>
          </cell>
          <cell r="I1354" t="str">
            <v>ธงชัย</v>
          </cell>
          <cell r="J1354" t="str">
            <v>มีชัย</v>
          </cell>
          <cell r="K1354">
            <v>3530700233679</v>
          </cell>
          <cell r="L1354" t="str">
            <v>เชียงดาว</v>
          </cell>
          <cell r="M1354" t="str">
            <v>เชียงใหม่ 2</v>
          </cell>
          <cell r="N1354">
            <v>8</v>
          </cell>
          <cell r="O1354" t="str">
            <v>ไทรทอง , เคหะ</v>
          </cell>
          <cell r="P1354" t="str">
            <v>2.หลักทรัพย์ค้ำประกัน</v>
          </cell>
          <cell r="Q1354">
            <v>1620000</v>
          </cell>
          <cell r="R1354">
            <v>290369.03000000003</v>
          </cell>
          <cell r="S1354" t="str">
            <v>จังหวัดเชียงใหม่</v>
          </cell>
          <cell r="T1354" t="str">
            <v>ผบ1088</v>
          </cell>
          <cell r="U1354">
            <v>2559</v>
          </cell>
          <cell r="V1354" t="str">
            <v>ผบ2194</v>
          </cell>
          <cell r="W1354">
            <v>2559</v>
          </cell>
          <cell r="AA1354">
            <v>21</v>
          </cell>
          <cell r="AB1354">
            <v>9</v>
          </cell>
          <cell r="AC1354">
            <v>2559</v>
          </cell>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นายธงชัย มีชัย</v>
          </cell>
          <cell r="BU1354">
            <v>823858010444</v>
          </cell>
          <cell r="BV1354" t="str">
            <v>นายไพศาล ก้อนนาค</v>
          </cell>
          <cell r="BW1354" t="str">
            <v>จำเลยที่ 1</v>
          </cell>
          <cell r="BX1354" t="str">
            <v>3-5307-00233-67-9</v>
          </cell>
          <cell r="BY1354" t="str">
            <v xml:space="preserve">-ไม่พบว่ามีกรรมสิทธิ์ในที่ดิน อ.เชียงดาว จ.เชียงใหม่ 
'-ไม่พบว่ามีกรรมสิทธิ์ในที่ดิน อ.หางดง จ.เชียงใหม่ </v>
          </cell>
          <cell r="BZ1354" t="str">
            <v>ไม่พบ</v>
          </cell>
          <cell r="CC1354" t="str">
            <v>ปฏิยุทธ์</v>
          </cell>
        </row>
        <row r="1355">
          <cell r="B1355">
            <v>2855</v>
          </cell>
          <cell r="C1355">
            <v>2000</v>
          </cell>
          <cell r="D1355">
            <v>13</v>
          </cell>
          <cell r="E1355">
            <v>3</v>
          </cell>
          <cell r="F1355">
            <v>2568</v>
          </cell>
          <cell r="G1355">
            <v>800036624693</v>
          </cell>
          <cell r="H1355" t="str">
            <v>นาย</v>
          </cell>
          <cell r="I1355" t="str">
            <v xml:space="preserve">ณัฐวุฒิ </v>
          </cell>
          <cell r="J1355" t="str">
            <v>พรมมา</v>
          </cell>
          <cell r="K1355">
            <v>1509900966680</v>
          </cell>
          <cell r="L1355" t="str">
            <v>สันทราย</v>
          </cell>
          <cell r="M1355" t="str">
            <v>เชียงใหม่ 2</v>
          </cell>
          <cell r="N1355">
            <v>8</v>
          </cell>
          <cell r="O1355" t="str">
            <v>สินเชื่อเคหะ</v>
          </cell>
          <cell r="P1355" t="str">
            <v>2.หลักทรัพย์ค้ำประกัน</v>
          </cell>
          <cell r="Q1355">
            <v>677865.07</v>
          </cell>
          <cell r="R1355">
            <v>484125.66</v>
          </cell>
          <cell r="S1355" t="str">
            <v>จังหวัดเชียงราย</v>
          </cell>
          <cell r="T1355" t="str">
            <v>ผบE509</v>
          </cell>
          <cell r="U1355">
            <v>2564</v>
          </cell>
          <cell r="V1355" t="str">
            <v>ผบE28</v>
          </cell>
          <cell r="W1355">
            <v>2565</v>
          </cell>
          <cell r="X1355">
            <v>17</v>
          </cell>
          <cell r="Y1355">
            <v>1</v>
          </cell>
          <cell r="Z1355">
            <v>2565</v>
          </cell>
          <cell r="BB1355" t="str">
            <v>คำสั่งสืบทรัพย์ 10/3/2568 // รายงานผลสืบทรัพย์วันที่ 24/4/2568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นายณัฐวุฒิ  พรมมา</v>
          </cell>
          <cell r="BU1355">
            <v>883264010061</v>
          </cell>
          <cell r="BV1355" t="str">
            <v>1.นายณัฐวุฒิ พรมมา
2.นายสถาพร พรมมา
3.นางสาวสายสวาท พรมมา</v>
          </cell>
          <cell r="BW1355" t="str">
            <v>จำเลยที่ 1
จำเลยที่ 2
คู่สมรสจำเลยที่ 2</v>
          </cell>
          <cell r="BX1355" t="str">
            <v>1-5099-00966-68-0
3-5711-00512-68-3
3-5701-01019-55-6</v>
          </cell>
          <cell r="BY1355"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5" t="str">
            <v>ไม่พบ</v>
          </cell>
          <cell r="CC1355" t="str">
            <v>ปฏิยุทธ์</v>
          </cell>
        </row>
        <row r="1356">
          <cell r="B1356">
            <v>2856</v>
          </cell>
          <cell r="C1356">
            <v>2001</v>
          </cell>
          <cell r="D1356">
            <v>13</v>
          </cell>
          <cell r="E1356">
            <v>3</v>
          </cell>
          <cell r="F1356">
            <v>2568</v>
          </cell>
          <cell r="G1356">
            <v>800042768120</v>
          </cell>
          <cell r="H1356" t="str">
            <v>นาย</v>
          </cell>
          <cell r="I1356" t="str">
            <v>พงษ์พันธ์ หรือสุกฤษ</v>
          </cell>
          <cell r="J1356" t="str">
            <v>บุญเป็ง</v>
          </cell>
          <cell r="K1356">
            <v>3501400393574</v>
          </cell>
          <cell r="L1356" t="str">
            <v>สันทราย</v>
          </cell>
          <cell r="M1356" t="str">
            <v>เชียงใหม่ 2</v>
          </cell>
          <cell r="N1356">
            <v>8</v>
          </cell>
          <cell r="O1356" t="str">
            <v>สินเชื่อธนาคารประชาชน</v>
          </cell>
          <cell r="P1356" t="str">
            <v>1.บุคคลค้ำประกัน</v>
          </cell>
          <cell r="Q1356">
            <v>48323</v>
          </cell>
          <cell r="R1356">
            <v>63071.89</v>
          </cell>
          <cell r="S1356" t="str">
            <v>แขวงเชียงใหม่</v>
          </cell>
          <cell r="T1356" t="str">
            <v>ผบ4144</v>
          </cell>
          <cell r="U1356">
            <v>2562</v>
          </cell>
          <cell r="V1356" t="str">
            <v>ผบ417</v>
          </cell>
          <cell r="W1356">
            <v>2564</v>
          </cell>
          <cell r="AA1356">
            <v>2</v>
          </cell>
          <cell r="AB1356">
            <v>6</v>
          </cell>
          <cell r="AC1356">
            <v>2562</v>
          </cell>
          <cell r="BB1356" t="str">
            <v>คำสั่งสืบทรัพย์ 10/3/2568 ยกเลิกการสืบทรัพย์เนื่องจากมีมูลหนี้ต่ำกว่า 100,000 บาท 2/4/2568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นายพงษ์พันธ์ หรือสุกฤษ บุญเป็ง</v>
          </cell>
          <cell r="BU1356">
            <v>883262011045</v>
          </cell>
          <cell r="BX1356" t="str">
            <v>3-5711-00512-68-3</v>
          </cell>
        </row>
        <row r="1357">
          <cell r="B1357">
            <v>2857</v>
          </cell>
          <cell r="C1357">
            <v>2002</v>
          </cell>
          <cell r="D1357">
            <v>13</v>
          </cell>
          <cell r="E1357">
            <v>3</v>
          </cell>
          <cell r="F1357">
            <v>2568</v>
          </cell>
          <cell r="G1357">
            <v>803052008189</v>
          </cell>
          <cell r="H1357" t="str">
            <v>ดาบตำรวจ</v>
          </cell>
          <cell r="I1357" t="str">
            <v>อุดม</v>
          </cell>
          <cell r="J1357" t="str">
            <v>จันทร์กาวี</v>
          </cell>
          <cell r="K1357">
            <v>3580400034824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219268.28</v>
          </cell>
          <cell r="R1357">
            <v>19331.099999999999</v>
          </cell>
          <cell r="S1357" t="str">
            <v>แขวงเชียงใหม่</v>
          </cell>
          <cell r="T1357" t="str">
            <v>ผบ3510</v>
          </cell>
          <cell r="U1357">
            <v>2562</v>
          </cell>
          <cell r="V1357" t="str">
            <v>ผบ4926</v>
          </cell>
          <cell r="W1357">
            <v>2562</v>
          </cell>
          <cell r="AA1357">
            <v>15</v>
          </cell>
          <cell r="AB1357">
            <v>6</v>
          </cell>
          <cell r="AC1357">
            <v>2562</v>
          </cell>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ดาบตำรวจอุดม จันทร์กาวี</v>
          </cell>
          <cell r="BU1357">
            <v>883262011104</v>
          </cell>
          <cell r="BV1357" t="str">
            <v>1.ดาบตำรวจอุดม จันทร์กาวี
2.นางรินธิดา ใจคำฟู</v>
          </cell>
          <cell r="BW1357" t="str">
            <v>จำเลยที่ 1
คู่สมรสจำเลยที่ 1</v>
          </cell>
          <cell r="BX1357" t="str">
            <v>3-5005-00022-22-4
3-5204-00051-30-3</v>
          </cell>
          <cell r="BY1357"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7" t="str">
            <v>พบ</v>
          </cell>
          <cell r="CC1357" t="str">
            <v>ปฏิยุทธ์</v>
          </cell>
        </row>
        <row r="1358">
          <cell r="B1358">
            <v>2858</v>
          </cell>
          <cell r="C1358">
            <v>2003</v>
          </cell>
          <cell r="D1358">
            <v>13</v>
          </cell>
          <cell r="E1358">
            <v>3</v>
          </cell>
          <cell r="F1358">
            <v>2568</v>
          </cell>
          <cell r="G1358">
            <v>803053000334</v>
          </cell>
          <cell r="H1358" t="str">
            <v>นาย</v>
          </cell>
          <cell r="I1358" t="str">
            <v>พัฒนา</v>
          </cell>
          <cell r="J1358" t="str">
            <v>อ่อนในชาติ</v>
          </cell>
          <cell r="K1358">
            <v>3501300333634</v>
          </cell>
          <cell r="L1358" t="str">
            <v>มหาวิทยาลัยเชียงใหม่</v>
          </cell>
          <cell r="M1358" t="str">
            <v>เชียงใหม่ 2</v>
          </cell>
          <cell r="N1358">
            <v>8</v>
          </cell>
          <cell r="O1358" t="str">
            <v>สินเชื่อสวัสดิการ</v>
          </cell>
          <cell r="P1358" t="str">
            <v>1.บุคคลค้ำประกัน</v>
          </cell>
          <cell r="Q1358">
            <v>1286940.8600000001</v>
          </cell>
          <cell r="R1358">
            <v>1709138.76</v>
          </cell>
          <cell r="S1358" t="str">
            <v>จังหวัดสมุทรปราการ</v>
          </cell>
          <cell r="T1358" t="str">
            <v>ผบ3522</v>
          </cell>
          <cell r="U1358">
            <v>2559</v>
          </cell>
          <cell r="V1358" t="str">
            <v>ผบ308</v>
          </cell>
          <cell r="W1358">
            <v>2560</v>
          </cell>
          <cell r="X1358">
            <v>18</v>
          </cell>
          <cell r="Y1358">
            <v>2</v>
          </cell>
          <cell r="Z1358">
            <v>2560</v>
          </cell>
          <cell r="BB1358" t="str">
            <v>คำสั่งสืบทรัพย์ 10/3/2568 // รายงานผลสืบทรัพย์วันที่ 24/4/2568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นายพัฒนา อ่อนในชาติ</v>
          </cell>
          <cell r="BU1358">
            <v>823658010471</v>
          </cell>
          <cell r="BV1358" t="str">
            <v>1.จ่าสิบตำรวจพัฒนา หรือนายกฤติณา อ่อนในชาติ
2.นางปุณญาณุช อ่อนในชาติ
3.นายเอกพงศ์ อนุชุน
4.นางดวงใจ อนุชุน</v>
          </cell>
          <cell r="BW1358" t="str">
            <v>จำเลยที่ 1
คุ่สมรสจำเลยที่ 1
จำเลยที่ 2
คู่สมรสจำเลยที่ 2</v>
          </cell>
          <cell r="BX1358" t="str">
            <v>3-5013-00333-63-4
1-3008-00126-71-3
3-5401-00989-55-1
3-5401-00175-83-0</v>
          </cell>
          <cell r="BY1358"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8" t="str">
            <v>ไม่พบ</v>
          </cell>
          <cell r="CC1358" t="str">
            <v>ปฏิยุทธ์</v>
          </cell>
        </row>
        <row r="1359">
          <cell r="B1359">
            <v>2859</v>
          </cell>
          <cell r="C1359">
            <v>2004</v>
          </cell>
          <cell r="D1359">
            <v>13</v>
          </cell>
          <cell r="E1359">
            <v>3</v>
          </cell>
          <cell r="F1359">
            <v>2568</v>
          </cell>
          <cell r="G1359">
            <v>800071034766</v>
          </cell>
          <cell r="H1359" t="str">
            <v>นางสาว</v>
          </cell>
          <cell r="I1359" t="str">
            <v>นีรญา</v>
          </cell>
          <cell r="J1359" t="str">
            <v>โถดี</v>
          </cell>
          <cell r="K1359">
            <v>1509900702763</v>
          </cell>
          <cell r="L1359" t="str">
            <v>มีโชค พลาซ่า</v>
          </cell>
          <cell r="M1359" t="str">
            <v>เชียงใหม่ 2</v>
          </cell>
          <cell r="N1359">
            <v>8</v>
          </cell>
          <cell r="O1359" t="str">
            <v>สินเชื่อธนาคารประชาชน</v>
          </cell>
          <cell r="P1359" t="str">
            <v>1.บุคคลค้ำประกัน</v>
          </cell>
          <cell r="S1359" t="str">
            <v>แขวงเชียงใหม่</v>
          </cell>
          <cell r="T1359" t="str">
            <v>ผบE10349</v>
          </cell>
          <cell r="U1359">
            <v>2567</v>
          </cell>
          <cell r="V1359" t="str">
            <v>ผบE547</v>
          </cell>
          <cell r="W1359">
            <v>2568</v>
          </cell>
          <cell r="X1359">
            <v>20</v>
          </cell>
          <cell r="Y1359">
            <v>1</v>
          </cell>
          <cell r="Z1359">
            <v>2568</v>
          </cell>
          <cell r="BB1359" t="str">
            <v>คำสั่งสืบทรัพย์ 10/3/2568 ยกเลิกการสืบทรัพย์เนื่องจากมีมูลหนี้ต่ำกว่า 100,000 บาท 2/4/2568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นางสาวนีรญา โถดี</v>
          </cell>
          <cell r="BU1359">
            <v>883267010393</v>
          </cell>
        </row>
        <row r="1360">
          <cell r="B1360">
            <v>2860</v>
          </cell>
          <cell r="C1360">
            <v>2005</v>
          </cell>
          <cell r="D1360">
            <v>13</v>
          </cell>
          <cell r="E1360">
            <v>3</v>
          </cell>
          <cell r="F1360">
            <v>2568</v>
          </cell>
          <cell r="G1360">
            <v>800065575360</v>
          </cell>
          <cell r="H1360" t="str">
            <v>นางสาว</v>
          </cell>
          <cell r="I1360" t="str">
            <v>นริศรา</v>
          </cell>
          <cell r="J1360" t="str">
            <v>พรมกาศ</v>
          </cell>
          <cell r="K1360" t="str">
            <v>1 5009 00065 54 4</v>
          </cell>
          <cell r="L1360" t="str">
            <v>ไชยปราการ</v>
          </cell>
          <cell r="M1360" t="str">
            <v>เชียงใหม่ 2</v>
          </cell>
          <cell r="N1360">
            <v>8</v>
          </cell>
          <cell r="O1360" t="str">
            <v>สินเชื่อธนาคารประชาชน</v>
          </cell>
          <cell r="P1360" t="str">
            <v>1.บุคคลค้ำประกัน</v>
          </cell>
          <cell r="Q1360">
            <v>80579.31</v>
          </cell>
          <cell r="R1360">
            <v>30264.54</v>
          </cell>
          <cell r="S1360" t="str">
            <v>จังหวัดฝาง</v>
          </cell>
          <cell r="T1360" t="str">
            <v>ผบE624</v>
          </cell>
          <cell r="U1360">
            <v>2567</v>
          </cell>
          <cell r="V1360" t="str">
            <v>ผบE801</v>
          </cell>
          <cell r="W1360">
            <v>2567</v>
          </cell>
          <cell r="AA1360">
            <v>9</v>
          </cell>
          <cell r="AB1360">
            <v>7</v>
          </cell>
          <cell r="AC1360">
            <v>2567</v>
          </cell>
          <cell r="BB1360" t="str">
            <v>คำสั่งสืบทรัพย์ 10/3/2568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นางสาวนริศรา พรมกาศ</v>
          </cell>
          <cell r="BU1360">
            <v>883267010206</v>
          </cell>
          <cell r="BV1360" t="str">
            <v>1.นางสาวนริศณา พรมกาศ
2.นางสาวกาญจนา แปงทร
3.นายขวัญชัย แปงทร
4.นางสาวมัณฑนี ราชพิบูลย์</v>
          </cell>
          <cell r="BW1360" t="str">
            <v>จำเลยที่ 1
จำเลยที่ 2
คู่สมรสจำเลยที่ 2
จำเลยที่ 3</v>
          </cell>
          <cell r="BX1360" t="str">
            <v>1-5009-00065-54-4
3-5009-00516-42-9
3-5009-00126-70-1
1-8399-00196-06-7</v>
          </cell>
          <cell r="BY1360"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60" t="str">
            <v>พบ</v>
          </cell>
          <cell r="CC1360" t="str">
            <v>ปฏิยุทธ์</v>
          </cell>
        </row>
        <row r="1361">
          <cell r="B1361">
            <v>2861</v>
          </cell>
          <cell r="C1361">
            <v>2006</v>
          </cell>
          <cell r="D1361">
            <v>24</v>
          </cell>
          <cell r="E1361">
            <v>3</v>
          </cell>
          <cell r="F1361">
            <v>2568</v>
          </cell>
          <cell r="G1361">
            <v>800098074621</v>
          </cell>
          <cell r="H1361" t="str">
            <v>นางสาว</v>
          </cell>
          <cell r="I1361" t="str">
            <v>จันทร์จิรา</v>
          </cell>
          <cell r="J1361" t="str">
            <v>นางเมาะ</v>
          </cell>
          <cell r="K1361" t="str">
            <v>1-5099-01032-63-0</v>
          </cell>
          <cell r="L1361" t="str">
            <v>สันกำแพง</v>
          </cell>
          <cell r="M1361" t="str">
            <v>เชียงใหม่ 3</v>
          </cell>
          <cell r="N1361">
            <v>8</v>
          </cell>
          <cell r="O1361" t="str">
            <v>สินเชื่อธนาคารประชาชน</v>
          </cell>
          <cell r="P1361" t="str">
            <v>1.บุคคลค้ำประกัน</v>
          </cell>
          <cell r="Q1361">
            <v>39570.120000000003</v>
          </cell>
          <cell r="R1361">
            <v>12565.89</v>
          </cell>
          <cell r="S1361" t="str">
            <v>แขวงเชียงใหม่</v>
          </cell>
          <cell r="T1361" t="str">
            <v>ผบE636</v>
          </cell>
          <cell r="U1361">
            <v>2568</v>
          </cell>
          <cell r="V1361" t="str">
            <v>ผบE2631</v>
          </cell>
          <cell r="W1361">
            <v>2568</v>
          </cell>
          <cell r="AA1361">
            <v>7</v>
          </cell>
          <cell r="AB1361">
            <v>3</v>
          </cell>
          <cell r="AC1361">
            <v>2568</v>
          </cell>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นางสาวจันทร์จิรา นางเมาะ</v>
          </cell>
          <cell r="BU1361">
            <v>888167010401</v>
          </cell>
          <cell r="BV1361" t="str">
            <v>1.นางสาวจันทร์จิรา นางเมาะ
2.นายทศพร กันธิยะ
3.นางจินตนา จันทร์อ้าย
4.นายรังสรรค์ จันทร์อ้าย</v>
          </cell>
          <cell r="BW1361" t="str">
            <v>จำเลยที่ 1
จำเลยที่ 2
จำเลยที่ 3
คู่สมคสจำเลยที่ 3</v>
          </cell>
          <cell r="BX1361" t="str">
            <v>1-5099-01032-63-0
3-5013-00354-82-8
3-5504-00032-06-6
3-5013-00355-60-3</v>
          </cell>
          <cell r="BY1361"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1" t="str">
            <v>พบ</v>
          </cell>
          <cell r="CC1361" t="str">
            <v>ปฏิยุทธ์</v>
          </cell>
        </row>
        <row r="1362">
          <cell r="B1362">
            <v>2862</v>
          </cell>
          <cell r="C1362">
            <v>2007</v>
          </cell>
          <cell r="D1362">
            <v>24</v>
          </cell>
          <cell r="E1362">
            <v>3</v>
          </cell>
          <cell r="F1362">
            <v>2568</v>
          </cell>
          <cell r="G1362">
            <v>800062877827</v>
          </cell>
          <cell r="H1362" t="str">
            <v>นาย</v>
          </cell>
          <cell r="I1362" t="str">
            <v>นพดล</v>
          </cell>
          <cell r="J1362" t="str">
            <v>ก้อนแก้ว</v>
          </cell>
          <cell r="K1362" t="str">
            <v>3-5709-00510-40-4</v>
          </cell>
          <cell r="L1362" t="str">
            <v>สันกำแพง</v>
          </cell>
          <cell r="M1362" t="str">
            <v>เชียงใหม่ 3</v>
          </cell>
          <cell r="N1362">
            <v>8</v>
          </cell>
          <cell r="O1362" t="str">
            <v>สินเชื่อธนาคารประชาชน</v>
          </cell>
          <cell r="P1362" t="str">
            <v>1.บุคคลค้ำประกัน</v>
          </cell>
          <cell r="Q1362">
            <v>41386</v>
          </cell>
          <cell r="R1362">
            <v>10083.59</v>
          </cell>
          <cell r="S1362" t="str">
            <v>แขวงเชียงใหม่</v>
          </cell>
          <cell r="T1362" t="str">
            <v>ผบE612</v>
          </cell>
          <cell r="U1362">
            <v>2568</v>
          </cell>
          <cell r="V1362" t="str">
            <v>ผบE2590</v>
          </cell>
          <cell r="W1362">
            <v>2568</v>
          </cell>
          <cell r="AA1362">
            <v>7</v>
          </cell>
          <cell r="AB1362">
            <v>3</v>
          </cell>
          <cell r="AC1362">
            <v>2568</v>
          </cell>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นายนพดล ก้อนแก้ว</v>
          </cell>
          <cell r="BU1362">
            <v>888167010403</v>
          </cell>
          <cell r="BV1362" t="str">
            <v>1.นายนพดลหรือชาตรี ก้อนแก้ว
2.นางสาวชาลิสา ปุญญฤทธิ์
3.นายเจตน์ อินทะวงค์
4.นางสาวณิชมน บุญพิมล</v>
          </cell>
          <cell r="BW1362" t="str">
            <v>จำเลยที่ 1
คู่สมจำเลยที่ 1
จำเลยที่ 2
จำเลยที่ 3</v>
          </cell>
          <cell r="BX1362" t="str">
            <v>3-5709-00510-40-4
3-6599-00290-42-8
1-5099-00740-97-5
1-5711-00094-96-6</v>
          </cell>
          <cell r="BY1362"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2" t="str">
            <v>พบ</v>
          </cell>
          <cell r="CC1362" t="str">
            <v>ปฏิยุทธ์</v>
          </cell>
        </row>
        <row r="1363">
          <cell r="B1363">
            <v>2863</v>
          </cell>
          <cell r="C1363">
            <v>2008</v>
          </cell>
          <cell r="D1363">
            <v>24</v>
          </cell>
          <cell r="E1363">
            <v>3</v>
          </cell>
          <cell r="F1363">
            <v>2568</v>
          </cell>
          <cell r="G1363">
            <v>800075912272</v>
          </cell>
          <cell r="H1363" t="str">
            <v>นางสาว</v>
          </cell>
          <cell r="I1363" t="str">
            <v>ภูณิชา</v>
          </cell>
          <cell r="J1363" t="str">
            <v>โพธิมา</v>
          </cell>
          <cell r="K1363" t="str">
            <v>1-5099-00287-28-6</v>
          </cell>
          <cell r="L1363" t="str">
            <v>สันกำแพง</v>
          </cell>
          <cell r="M1363" t="str">
            <v>เชียงใหม่ 3</v>
          </cell>
          <cell r="N1363">
            <v>8</v>
          </cell>
          <cell r="O1363" t="str">
            <v>สินเชื่อธนาคารประชาชน</v>
          </cell>
          <cell r="P1363" t="str">
            <v>1.บุคคลค้ำประกัน</v>
          </cell>
          <cell r="Q1363">
            <v>78271.88</v>
          </cell>
          <cell r="R1363">
            <v>37872.410000000003</v>
          </cell>
          <cell r="S1363" t="str">
            <v>แขวงเชียงใหม่</v>
          </cell>
          <cell r="T1363" t="str">
            <v>ผบE613</v>
          </cell>
          <cell r="U1363">
            <v>2568</v>
          </cell>
          <cell r="V1363" t="str">
            <v>ผบE2591</v>
          </cell>
          <cell r="W1363">
            <v>2568</v>
          </cell>
          <cell r="AA1363">
            <v>7</v>
          </cell>
          <cell r="AB1363">
            <v>3</v>
          </cell>
          <cell r="AC1363">
            <v>2568</v>
          </cell>
          <cell r="BB1363" t="str">
            <v>คำสั่งสืบทรัพย์ 24/3/2568 // รายงานผลสืบทรัพย์วันที่ 24/4/2568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นางสาวภูณิชา โพธิมา</v>
          </cell>
          <cell r="BU1363">
            <v>888167010406</v>
          </cell>
          <cell r="BV1363" t="str">
            <v>1.นางสาวภูณิชา โพธิมา
2.นางสาวสุภาพร ชัยเขื่อน
3.นายเอนก อนาวรรณ์
4.นางสาวอาทิตยา ลิ้มสวัสดิ์</v>
          </cell>
          <cell r="BW1363" t="str">
            <v>จำเลยที่ 1
จำเลยที่ 2
จำเลยที่ 3
คู่สมรสจำเลยที่ 3</v>
          </cell>
          <cell r="BX1363" t="str">
            <v>1-5099-00287-28-6
3-5013-00378-55-7
1-5407-00033-62-2
3-5014-00072-15-8</v>
          </cell>
          <cell r="BY1363"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3" t="str">
            <v>พบ</v>
          </cell>
          <cell r="CC1363" t="str">
            <v>ปฏิยุทธ์</v>
          </cell>
        </row>
        <row r="1364">
          <cell r="B1364">
            <v>2864</v>
          </cell>
          <cell r="C1364">
            <v>2009</v>
          </cell>
          <cell r="D1364">
            <v>4</v>
          </cell>
          <cell r="E1364">
            <v>4</v>
          </cell>
          <cell r="F1364">
            <v>2568</v>
          </cell>
          <cell r="G1364">
            <v>863085115591</v>
          </cell>
          <cell r="H1364" t="str">
            <v>นาย</v>
          </cell>
          <cell r="I1364" t="str">
            <v>สมบัติ</v>
          </cell>
          <cell r="J1364" t="str">
            <v>วิริยา</v>
          </cell>
          <cell r="K1364" t="str">
            <v>3-5014-00062-82-9</v>
          </cell>
          <cell r="L1364" t="str">
            <v>โลตัส คำเที่ยง</v>
          </cell>
          <cell r="M1364" t="str">
            <v>เชียงใหม่ 1</v>
          </cell>
          <cell r="N1364">
            <v>8</v>
          </cell>
          <cell r="O1364" t="str">
            <v>สินเชื่อธนาคารประชาชน</v>
          </cell>
          <cell r="P1364" t="str">
            <v>1.บุคคลค้ำประกัน</v>
          </cell>
          <cell r="Q1364">
            <v>38888</v>
          </cell>
          <cell r="R1364">
            <v>3229.64</v>
          </cell>
          <cell r="S1364" t="str">
            <v>แขวงเชียงใหม่</v>
          </cell>
          <cell r="T1364" t="str">
            <v>ผบE8158</v>
          </cell>
          <cell r="U1364">
            <v>2567</v>
          </cell>
          <cell r="V1364" t="str">
            <v>ผบE41</v>
          </cell>
          <cell r="W1364">
            <v>2568</v>
          </cell>
          <cell r="X1364">
            <v>13</v>
          </cell>
          <cell r="Y1364">
            <v>1</v>
          </cell>
          <cell r="Z1364">
            <v>2568</v>
          </cell>
          <cell r="BB1364" t="str">
            <v>คำสั่งสืบทรัพย์ 4/4/2568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นายสมบัติ วิริยา</v>
          </cell>
          <cell r="BU1364">
            <v>883167010220</v>
          </cell>
        </row>
        <row r="1365">
          <cell r="B1365">
            <v>2865</v>
          </cell>
          <cell r="C1365">
            <v>2010</v>
          </cell>
          <cell r="D1365">
            <v>22</v>
          </cell>
          <cell r="E1365">
            <v>4</v>
          </cell>
          <cell r="F1365">
            <v>2568</v>
          </cell>
          <cell r="G1365">
            <v>800093986043</v>
          </cell>
          <cell r="H1365" t="str">
            <v>นางสาว</v>
          </cell>
          <cell r="I1365" t="str">
            <v xml:space="preserve">ธภัสษร </v>
          </cell>
          <cell r="J1365" t="str">
            <v>คำยอย</v>
          </cell>
          <cell r="K1365" t="str">
            <v>3-5013-00566-49-3</v>
          </cell>
          <cell r="L1365" t="str">
            <v>สันทราย</v>
          </cell>
          <cell r="M1365" t="str">
            <v>เชียงใหม่ 2</v>
          </cell>
          <cell r="N1365">
            <v>8</v>
          </cell>
          <cell r="O1365" t="str">
            <v>สินเชื่อห้องแถว</v>
          </cell>
          <cell r="P1365" t="str">
            <v>1.บุคคลค้ำประกัน</v>
          </cell>
          <cell r="Q1365">
            <v>114931.75</v>
          </cell>
          <cell r="R1365">
            <v>36719.910000000003</v>
          </cell>
          <cell r="S1365" t="str">
            <v>แขวงเชียงใหม่</v>
          </cell>
          <cell r="T1365" t="str">
            <v>ผบE4483</v>
          </cell>
          <cell r="U1365">
            <v>2567</v>
          </cell>
          <cell r="V1365" t="str">
            <v>ผบE7601</v>
          </cell>
          <cell r="W1365">
            <v>2567</v>
          </cell>
          <cell r="AA1365">
            <v>20</v>
          </cell>
          <cell r="AB1365">
            <v>8</v>
          </cell>
          <cell r="AC1365">
            <v>2567</v>
          </cell>
          <cell r="BB1365" t="str">
            <v>คำสั่งสืบทรัพย์ 22/4/2568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นางสาวธภัสษร  คำยอย</v>
          </cell>
          <cell r="BU1365">
            <v>883265010845</v>
          </cell>
          <cell r="BV1365" t="str">
            <v>1.นางสาวธภัสษร คำยอย
2.นางสาวจินดารักษ์ คิ้วดวงตา
3.นายยุทธนา ปาลี
4.นายณัฏฐ์ ผ่องศรี</v>
          </cell>
          <cell r="BW1365" t="str">
            <v>จำเลยที่ 1
จำเลยที่ 2
คู่สมรสจำเลยที่ 2
จำเลยที่ 3</v>
          </cell>
          <cell r="BX1365" t="str">
            <v>3-5013-00566-49-3
3-5013-00570-06-7
3-5013-00343-61-3
1-5009-00111-68-6</v>
          </cell>
          <cell r="BY1365"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row>
        <row r="1366">
          <cell r="B1366">
            <v>2866</v>
          </cell>
          <cell r="C1366">
            <v>2011</v>
          </cell>
          <cell r="D1366">
            <v>17</v>
          </cell>
          <cell r="E1366">
            <v>4</v>
          </cell>
          <cell r="F1366">
            <v>2568</v>
          </cell>
          <cell r="G1366">
            <v>800029564898</v>
          </cell>
          <cell r="H1366" t="str">
            <v>นาย</v>
          </cell>
          <cell r="I1366" t="str">
            <v>คำจันทร์</v>
          </cell>
          <cell r="J1366" t="str">
            <v>อ้ายปัน</v>
          </cell>
          <cell r="K1366" t="str">
            <v>3-5017-00189-71-9</v>
          </cell>
          <cell r="L1366" t="str">
            <v>ดอยเต่า</v>
          </cell>
          <cell r="M1366" t="str">
            <v>เชียงใหม่ 3</v>
          </cell>
          <cell r="N1366">
            <v>8</v>
          </cell>
          <cell r="O1366" t="str">
            <v>สินเชื่อพัฒนาองค์กรชุมชน</v>
          </cell>
          <cell r="P1366" t="str">
            <v>1.บุคคลค้ำประกัน</v>
          </cell>
          <cell r="Q1366">
            <v>63272.39</v>
          </cell>
          <cell r="R1366">
            <v>19874.7</v>
          </cell>
          <cell r="S1366" t="str">
            <v>จังหวัดฮอด</v>
          </cell>
          <cell r="T1366" t="str">
            <v>ผบ.63</v>
          </cell>
          <cell r="U1366">
            <v>2567</v>
          </cell>
          <cell r="V1366" t="str">
            <v>ผบ.60</v>
          </cell>
          <cell r="W1366">
            <v>2567</v>
          </cell>
          <cell r="AA1366">
            <v>11</v>
          </cell>
          <cell r="AB1366">
            <v>12</v>
          </cell>
          <cell r="AC1366">
            <v>2567</v>
          </cell>
          <cell r="BB1366" t="str">
            <v>คำสั่งสืบทรัพย์ 17/4/2568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นายคำจันทร์ อ้ายปัน</v>
          </cell>
          <cell r="BU1366">
            <v>823760010143</v>
          </cell>
        </row>
        <row r="1367">
          <cell r="B1367">
            <v>2867</v>
          </cell>
          <cell r="C1367">
            <v>2012</v>
          </cell>
          <cell r="D1367">
            <v>17</v>
          </cell>
          <cell r="E1367">
            <v>4</v>
          </cell>
          <cell r="F1367">
            <v>2568</v>
          </cell>
          <cell r="G1367">
            <v>800057839410</v>
          </cell>
          <cell r="H1367" t="str">
            <v>นาย</v>
          </cell>
          <cell r="I1367" t="str">
            <v>วิฑูรย์</v>
          </cell>
          <cell r="J1367" t="str">
            <v>จาบทอง</v>
          </cell>
          <cell r="K1367" t="str">
            <v>1-7206-00016-45-7</v>
          </cell>
          <cell r="L1367" t="str">
            <v>ดอยเต่า</v>
          </cell>
          <cell r="M1367" t="str">
            <v>เชียงใหม่ 3</v>
          </cell>
          <cell r="N1367">
            <v>8</v>
          </cell>
          <cell r="O1367" t="str">
            <v>สินเชื่อพัฒนาองค์กรชุมชน</v>
          </cell>
          <cell r="P1367" t="str">
            <v>1.บุคคลค้ำประกัน</v>
          </cell>
          <cell r="Q1367">
            <v>75911.59</v>
          </cell>
          <cell r="R1367">
            <v>35696.800000000003</v>
          </cell>
          <cell r="S1367" t="str">
            <v>จังหวัดฮอด</v>
          </cell>
          <cell r="T1367" t="str">
            <v>ผบE1128</v>
          </cell>
          <cell r="U1367">
            <v>2567</v>
          </cell>
          <cell r="V1367" t="str">
            <v>ผบE80</v>
          </cell>
          <cell r="W1367">
            <v>2568</v>
          </cell>
          <cell r="AA1367">
            <v>27</v>
          </cell>
          <cell r="AB1367">
            <v>1</v>
          </cell>
          <cell r="AC1367">
            <v>2568</v>
          </cell>
          <cell r="BB1367" t="str">
            <v>คำสั่งสืบทรัพย์ 17/4/2568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นายวิฑูรย์ จาบทอง</v>
          </cell>
          <cell r="BU1367">
            <v>0</v>
          </cell>
        </row>
        <row r="1368">
          <cell r="B1368">
            <v>2868</v>
          </cell>
          <cell r="C1368">
            <v>2013</v>
          </cell>
          <cell r="D1368">
            <v>17</v>
          </cell>
          <cell r="E1368">
            <v>4</v>
          </cell>
          <cell r="F1368">
            <v>2568</v>
          </cell>
          <cell r="G1368">
            <v>800050218257</v>
          </cell>
          <cell r="H1368" t="str">
            <v>นาง</v>
          </cell>
          <cell r="I1368" t="str">
            <v>สุคำ</v>
          </cell>
          <cell r="J1368" t="str">
            <v>ชมภูจี๋</v>
          </cell>
          <cell r="K1368" t="str">
            <v>3-5017-00197-43-6</v>
          </cell>
          <cell r="L1368" t="str">
            <v>ดอยเต่า</v>
          </cell>
          <cell r="M1368" t="str">
            <v>เชียงใหม่ 3</v>
          </cell>
          <cell r="N1368">
            <v>8</v>
          </cell>
          <cell r="O1368" t="str">
            <v>สินเชื่อธนาคารประชาชน</v>
          </cell>
          <cell r="P1368" t="str">
            <v>1.บุคคลค้ำประกัน</v>
          </cell>
          <cell r="Q1368">
            <v>64170.46</v>
          </cell>
          <cell r="R1368">
            <v>26911.67</v>
          </cell>
          <cell r="S1368" t="str">
            <v>จังหวัดฮอด</v>
          </cell>
          <cell r="T1368" t="str">
            <v>ผบE59</v>
          </cell>
          <cell r="U1368">
            <v>2568</v>
          </cell>
          <cell r="V1368" t="str">
            <v>ผบE213</v>
          </cell>
          <cell r="W1368">
            <v>2568</v>
          </cell>
          <cell r="AA1368">
            <v>26</v>
          </cell>
          <cell r="AB1368">
            <v>2</v>
          </cell>
          <cell r="AC1368">
            <v>2568</v>
          </cell>
          <cell r="BB1368" t="str">
            <v>คำสั่งสืบทรัพย์ 17/4/2568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นางสุคำ ชมภูจี๋</v>
          </cell>
          <cell r="BU1368">
            <v>883263010007</v>
          </cell>
        </row>
        <row r="1369">
          <cell r="B1369">
            <v>2869</v>
          </cell>
          <cell r="C1369">
            <v>2014</v>
          </cell>
          <cell r="D1369">
            <v>17</v>
          </cell>
          <cell r="E1369">
            <v>4</v>
          </cell>
          <cell r="F1369">
            <v>2568</v>
          </cell>
          <cell r="G1369">
            <v>800063928272</v>
          </cell>
          <cell r="H1369" t="str">
            <v>นาง</v>
          </cell>
          <cell r="I1369" t="str">
            <v>จันทร์นวล</v>
          </cell>
          <cell r="J1369" t="str">
            <v>ใจประสิทธิ์</v>
          </cell>
          <cell r="K1369" t="str">
            <v>3-5103-00302-90-8</v>
          </cell>
          <cell r="L1369" t="str">
            <v>ฮอด</v>
          </cell>
          <cell r="M1369" t="str">
            <v>เชียงใหม่ 3</v>
          </cell>
          <cell r="N1369">
            <v>8</v>
          </cell>
          <cell r="O1369" t="str">
            <v>สินเชื่อพัฒนาองค์กรชุมชน (รายบุคคล)</v>
          </cell>
          <cell r="P1369" t="str">
            <v>1.บุคคลค้ำประกัน</v>
          </cell>
          <cell r="Q1369">
            <v>37762.58</v>
          </cell>
          <cell r="R1369">
            <v>12359.79</v>
          </cell>
          <cell r="S1369" t="str">
            <v>จังหวัดฮอด</v>
          </cell>
          <cell r="T1369" t="str">
            <v>ผบE599</v>
          </cell>
          <cell r="U1369">
            <v>2567</v>
          </cell>
          <cell r="V1369" t="str">
            <v>ผบE481</v>
          </cell>
          <cell r="W1369">
            <v>2567</v>
          </cell>
          <cell r="AA1369">
            <v>13</v>
          </cell>
          <cell r="AB1369">
            <v>8</v>
          </cell>
          <cell r="AC1369">
            <v>2567</v>
          </cell>
          <cell r="BB1369" t="str">
            <v>คำสั่งสืบทรัพย์ 17/4/2568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นางจันทร์นวล ใจประสิทธิ์</v>
          </cell>
          <cell r="BU1369">
            <v>0</v>
          </cell>
        </row>
        <row r="1370">
          <cell r="B1370">
            <v>2870</v>
          </cell>
          <cell r="C1370">
            <v>2015</v>
          </cell>
          <cell r="D1370">
            <v>17</v>
          </cell>
          <cell r="E1370">
            <v>4</v>
          </cell>
          <cell r="F1370">
            <v>2568</v>
          </cell>
          <cell r="G1370">
            <v>800063119948</v>
          </cell>
          <cell r="H1370" t="str">
            <v>นาย</v>
          </cell>
          <cell r="I1370" t="str">
            <v>อุดม</v>
          </cell>
          <cell r="J1370" t="str">
            <v>กาสี</v>
          </cell>
          <cell r="K1370" t="str">
            <v>3-6710-00086-55-0</v>
          </cell>
          <cell r="L1370" t="str">
            <v>จอมทอง</v>
          </cell>
          <cell r="M1370" t="str">
            <v>เชียงใหม่ 3</v>
          </cell>
          <cell r="N1370">
            <v>8</v>
          </cell>
          <cell r="O1370" t="str">
            <v>สินเชื่อพัฒนาองค์กรชุมชน</v>
          </cell>
          <cell r="P1370" t="str">
            <v>1.บุคคลค้ำประกัน</v>
          </cell>
          <cell r="Q1370">
            <v>37328.050000000003</v>
          </cell>
          <cell r="R1370">
            <v>17375.39</v>
          </cell>
          <cell r="S1370" t="str">
            <v>จังหวัดฮอด</v>
          </cell>
          <cell r="T1370" t="str">
            <v>ผบ.55</v>
          </cell>
          <cell r="U1370">
            <v>2567</v>
          </cell>
          <cell r="V1370" t="str">
            <v>ผบ.65</v>
          </cell>
          <cell r="W1370">
            <v>2567</v>
          </cell>
          <cell r="AA1370">
            <v>16</v>
          </cell>
          <cell r="AB1370">
            <v>12</v>
          </cell>
          <cell r="AC1370">
            <v>2567</v>
          </cell>
          <cell r="BB1370" t="str">
            <v>คำสั่งสืบทรัพย์ 17/4/2568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นายอุดม กาสี</v>
          </cell>
          <cell r="BU1370">
            <v>888166010201</v>
          </cell>
        </row>
        <row r="1371">
          <cell r="B1371">
            <v>2871</v>
          </cell>
          <cell r="C1371">
            <v>2016</v>
          </cell>
          <cell r="D1371">
            <v>17</v>
          </cell>
          <cell r="E1371">
            <v>4</v>
          </cell>
          <cell r="F1371">
            <v>2568</v>
          </cell>
          <cell r="G1371">
            <v>800063377991</v>
          </cell>
          <cell r="H1371" t="str">
            <v>นาย</v>
          </cell>
          <cell r="I1371" t="str">
            <v>สุกิจ</v>
          </cell>
          <cell r="J1371" t="str">
            <v>เป็งปันนา</v>
          </cell>
          <cell r="K1371" t="str">
            <v>3-5103-00406-06-1</v>
          </cell>
          <cell r="L1371" t="str">
            <v>จอมทอง</v>
          </cell>
          <cell r="M1371" t="str">
            <v>เชียงใหม่ 3</v>
          </cell>
          <cell r="N1371">
            <v>8</v>
          </cell>
          <cell r="O1371" t="str">
            <v>สินเชื่อองค์กรชุมชน</v>
          </cell>
          <cell r="P1371" t="str">
            <v>1.บุคคลค้ำประกัน</v>
          </cell>
          <cell r="Q1371">
            <v>62926.31</v>
          </cell>
          <cell r="R1371">
            <v>22960.79</v>
          </cell>
          <cell r="S1371" t="str">
            <v>จังหวัดฮอด</v>
          </cell>
          <cell r="T1371" t="str">
            <v>ผบ.62</v>
          </cell>
          <cell r="U1371">
            <v>2567</v>
          </cell>
          <cell r="V1371" t="str">
            <v>ผบ.4</v>
          </cell>
          <cell r="W1371">
            <v>2568</v>
          </cell>
          <cell r="AA1371">
            <v>13</v>
          </cell>
          <cell r="AB1371">
            <v>1</v>
          </cell>
          <cell r="AC1371">
            <v>2568</v>
          </cell>
          <cell r="BB1371" t="str">
            <v>คำสั่งสืบทรัพย์ 17/4/2568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นายสุกิจ เป็งปันนา</v>
          </cell>
          <cell r="BU1371">
            <v>888167010215</v>
          </cell>
        </row>
        <row r="1372">
          <cell r="B1372">
            <v>2872</v>
          </cell>
          <cell r="C1372">
            <v>2017</v>
          </cell>
          <cell r="D1372">
            <v>17</v>
          </cell>
          <cell r="E1372">
            <v>4</v>
          </cell>
          <cell r="F1372">
            <v>2568</v>
          </cell>
          <cell r="G1372">
            <v>800102986620</v>
          </cell>
          <cell r="H1372" t="str">
            <v>นางสาว</v>
          </cell>
          <cell r="I1372" t="str">
            <v xml:space="preserve">พิชญธิดา  </v>
          </cell>
          <cell r="J1372" t="str">
            <v>ตาคำ</v>
          </cell>
          <cell r="K1372" t="str">
            <v>1-5104-00133-59-1</v>
          </cell>
          <cell r="L1372" t="str">
            <v>จอมทอง</v>
          </cell>
          <cell r="M1372" t="str">
            <v>เชียงใหม่ 3</v>
          </cell>
          <cell r="N1372">
            <v>8</v>
          </cell>
          <cell r="O1372" t="str">
            <v>สินเชื่อธนาคารประชาชน</v>
          </cell>
          <cell r="P1372" t="str">
            <v>1.บุคคลค้ำประกัน</v>
          </cell>
          <cell r="Q1372">
            <v>69628</v>
          </cell>
          <cell r="R1372">
            <v>17672.509999999998</v>
          </cell>
          <cell r="S1372" t="str">
            <v>จังหวัดลำพูน</v>
          </cell>
          <cell r="T1372" t="str">
            <v>ผบ.362</v>
          </cell>
          <cell r="U1372">
            <v>2567</v>
          </cell>
          <cell r="V1372" t="str">
            <v>ผบ.454</v>
          </cell>
          <cell r="W1372">
            <v>2567</v>
          </cell>
          <cell r="X1372">
            <v>9</v>
          </cell>
          <cell r="Y1372">
            <v>12</v>
          </cell>
          <cell r="Z1372">
            <v>2567</v>
          </cell>
          <cell r="BB1372" t="str">
            <v>คำสั่งสืบทรัพย์ 17/4/2568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นางสาวพิชญธิดา   ตาคำ</v>
          </cell>
          <cell r="BU1372">
            <v>888167010212</v>
          </cell>
        </row>
        <row r="1373">
          <cell r="B1373">
            <v>2873</v>
          </cell>
          <cell r="C1373">
            <v>2018</v>
          </cell>
          <cell r="D1373">
            <v>17</v>
          </cell>
          <cell r="E1373">
            <v>4</v>
          </cell>
          <cell r="F1373">
            <v>2568</v>
          </cell>
          <cell r="G1373">
            <v>800058345276</v>
          </cell>
          <cell r="H1373" t="str">
            <v>นาง</v>
          </cell>
          <cell r="I1373" t="str">
            <v>สุพัตรา</v>
          </cell>
          <cell r="J1373" t="str">
            <v>แสนกล้า</v>
          </cell>
          <cell r="K1373" t="str">
            <v>3-5002-00775-29-4</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38146.129999999997</v>
          </cell>
          <cell r="R1373">
            <v>16244.77</v>
          </cell>
          <cell r="S1373" t="str">
            <v>แขวงเชียงใหม่</v>
          </cell>
          <cell r="T1373" t="str">
            <v>ผบ.317</v>
          </cell>
          <cell r="U1373">
            <v>2567</v>
          </cell>
          <cell r="V1373" t="str">
            <v>ผบ.348</v>
          </cell>
          <cell r="W1373">
            <v>2567</v>
          </cell>
          <cell r="AA1373">
            <v>26</v>
          </cell>
          <cell r="AB1373">
            <v>11</v>
          </cell>
          <cell r="AC1373">
            <v>2567</v>
          </cell>
          <cell r="BB1373" t="str">
            <v>คำสั่งสืบทรัพย์ 17/4/2568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นางสุพัตรา แสนกล้า</v>
          </cell>
          <cell r="BU1373">
            <v>888167010210</v>
          </cell>
        </row>
        <row r="1374">
          <cell r="B1374">
            <v>2874</v>
          </cell>
          <cell r="C1374">
            <v>2019</v>
          </cell>
          <cell r="D1374">
            <v>17</v>
          </cell>
          <cell r="E1374">
            <v>4</v>
          </cell>
          <cell r="F1374">
            <v>2568</v>
          </cell>
          <cell r="G1374">
            <v>800063379492</v>
          </cell>
          <cell r="H1374" t="str">
            <v>นาย</v>
          </cell>
          <cell r="I1374" t="str">
            <v>พงศ์ประภาส</v>
          </cell>
          <cell r="J1374" t="str">
            <v>ปนันชัย</v>
          </cell>
          <cell r="K1374" t="str">
            <v>1-5099-00961-95-5</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32009.59</v>
          </cell>
          <cell r="R1374">
            <v>3247.74</v>
          </cell>
          <cell r="S1374" t="str">
            <v>จังหวัดฮอด</v>
          </cell>
          <cell r="T1374" t="str">
            <v>ผบ.60</v>
          </cell>
          <cell r="U1374">
            <v>2567</v>
          </cell>
          <cell r="V1374" t="str">
            <v>ผบ.3</v>
          </cell>
          <cell r="W1374">
            <v>2568</v>
          </cell>
          <cell r="AA1374">
            <v>13</v>
          </cell>
          <cell r="AB1374">
            <v>1</v>
          </cell>
          <cell r="AC1374">
            <v>2568</v>
          </cell>
          <cell r="BB1374" t="str">
            <v>คำสั่งสืบทรัพย์ 17/4/2568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นายพงศ์ประภาส ปนันชัย</v>
          </cell>
          <cell r="BU1374">
            <v>888167010209</v>
          </cell>
        </row>
        <row r="1375">
          <cell r="B1375">
            <v>2875</v>
          </cell>
          <cell r="C1375">
            <v>2020</v>
          </cell>
          <cell r="D1375">
            <v>17</v>
          </cell>
          <cell r="E1375">
            <v>4</v>
          </cell>
          <cell r="F1375">
            <v>2568</v>
          </cell>
          <cell r="G1375">
            <v>800058088389</v>
          </cell>
          <cell r="H1375" t="str">
            <v>นาง</v>
          </cell>
          <cell r="I1375" t="str">
            <v>อัญชลี</v>
          </cell>
          <cell r="J1375" t="str">
            <v>ไชยวงค์</v>
          </cell>
          <cell r="K1375" t="str">
            <v>3-5002-00135-52-0</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114475.3</v>
          </cell>
          <cell r="R1375">
            <v>38496.97</v>
          </cell>
          <cell r="S1375" t="str">
            <v>จังหวัดฮอด</v>
          </cell>
          <cell r="T1375" t="str">
            <v>ผบ.59</v>
          </cell>
          <cell r="U1375">
            <v>2567</v>
          </cell>
          <cell r="V1375" t="str">
            <v>ผบ.64</v>
          </cell>
          <cell r="W1375">
            <v>2567</v>
          </cell>
          <cell r="AA1375">
            <v>16</v>
          </cell>
          <cell r="AB1375">
            <v>12</v>
          </cell>
          <cell r="AC1375">
            <v>2567</v>
          </cell>
          <cell r="BB1375" t="str">
            <v>คำสั่งสืบทรัพย์ 17/4/2568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นางอัญชลี ไชยวงค์</v>
          </cell>
          <cell r="BU1375">
            <v>888167010208</v>
          </cell>
        </row>
        <row r="1376">
          <cell r="B1376">
            <v>2876</v>
          </cell>
          <cell r="C1376">
            <v>2021</v>
          </cell>
          <cell r="D1376">
            <v>17</v>
          </cell>
          <cell r="E1376">
            <v>4</v>
          </cell>
          <cell r="F1376">
            <v>2568</v>
          </cell>
          <cell r="G1376">
            <v>800059504590</v>
          </cell>
          <cell r="H1376" t="str">
            <v>นาย</v>
          </cell>
          <cell r="I1376" t="str">
            <v>นิคม</v>
          </cell>
          <cell r="J1376" t="str">
            <v>มูลย่อง</v>
          </cell>
          <cell r="K1376" t="str">
            <v>3-5002-00067-52-4</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50152.07</v>
          </cell>
          <cell r="R1376">
            <v>17620.12</v>
          </cell>
          <cell r="S1376" t="str">
            <v>จังหวัดฮอด</v>
          </cell>
          <cell r="T1376" t="str">
            <v>ผบ.52</v>
          </cell>
          <cell r="U1376">
            <v>2567</v>
          </cell>
          <cell r="V1376" t="str">
            <v>ผบ.2</v>
          </cell>
          <cell r="W1376">
            <v>2568</v>
          </cell>
          <cell r="AA1376">
            <v>13</v>
          </cell>
          <cell r="AB1376">
            <v>1</v>
          </cell>
          <cell r="AC1376">
            <v>2568</v>
          </cell>
          <cell r="BB1376" t="str">
            <v>คำสั่งสืบทรัพย์ 17/4/2568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นายนิคม มูลย่อง</v>
          </cell>
          <cell r="BU1376">
            <v>888167010207</v>
          </cell>
        </row>
        <row r="1377">
          <cell r="B1377">
            <v>2877</v>
          </cell>
          <cell r="C1377">
            <v>2022</v>
          </cell>
          <cell r="D1377">
            <v>17</v>
          </cell>
          <cell r="E1377">
            <v>4</v>
          </cell>
          <cell r="F1377">
            <v>2568</v>
          </cell>
          <cell r="G1377">
            <v>800057685748</v>
          </cell>
          <cell r="H1377" t="str">
            <v>นาง</v>
          </cell>
          <cell r="I1377" t="str">
            <v>พรพิมล</v>
          </cell>
          <cell r="J1377" t="str">
            <v>ใจธรรมดี</v>
          </cell>
          <cell r="K1377" t="str">
            <v>3-5014-00320-13-5</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114587.18</v>
          </cell>
          <cell r="R1377">
            <v>36999.03</v>
          </cell>
          <cell r="S1377" t="str">
            <v>จังหวัดฮอด</v>
          </cell>
          <cell r="T1377" t="str">
            <v>ผบ.51</v>
          </cell>
          <cell r="U1377">
            <v>2567</v>
          </cell>
          <cell r="V1377" t="str">
            <v>ผบ.62</v>
          </cell>
          <cell r="W1377">
            <v>2567</v>
          </cell>
          <cell r="X1377">
            <v>16</v>
          </cell>
          <cell r="Y1377">
            <v>12</v>
          </cell>
          <cell r="Z1377">
            <v>2567</v>
          </cell>
          <cell r="BB1377" t="str">
            <v>คำสั่งสืบทรัพย์ 17/4/2568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นางพรพิมล ใจธรรมดี</v>
          </cell>
          <cell r="BU1377">
            <v>888167010206</v>
          </cell>
        </row>
        <row r="1378">
          <cell r="B1378">
            <v>2878</v>
          </cell>
          <cell r="C1378">
            <v>2023</v>
          </cell>
          <cell r="D1378">
            <v>17</v>
          </cell>
          <cell r="E1378">
            <v>4</v>
          </cell>
          <cell r="F1378">
            <v>2568</v>
          </cell>
          <cell r="G1378">
            <v>800060529214</v>
          </cell>
          <cell r="H1378" t="str">
            <v>นางสาว</v>
          </cell>
          <cell r="I1378" t="str">
            <v>อรวรรณ์</v>
          </cell>
          <cell r="J1378" t="str">
            <v>อัตมะ</v>
          </cell>
          <cell r="K1378" t="str">
            <v>3-5002-00610-12-1</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71101.649999999994</v>
          </cell>
          <cell r="R1378">
            <v>29044.85</v>
          </cell>
          <cell r="S1378" t="str">
            <v>จังหวัดฮอด</v>
          </cell>
          <cell r="T1378" t="str">
            <v>ผบ.58</v>
          </cell>
          <cell r="U1378">
            <v>2567</v>
          </cell>
          <cell r="V1378" t="str">
            <v>ผบ.68</v>
          </cell>
          <cell r="W1378">
            <v>2567</v>
          </cell>
          <cell r="AA1378">
            <v>16</v>
          </cell>
          <cell r="AB1378">
            <v>12</v>
          </cell>
          <cell r="AC1378">
            <v>2567</v>
          </cell>
          <cell r="BB1378" t="str">
            <v>คำสั่งสืบทรัพย์ 17/4/2568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นางสาวอรวรรณ์ อัตมะ</v>
          </cell>
          <cell r="BU1378">
            <v>888167010204</v>
          </cell>
        </row>
        <row r="1379">
          <cell r="B1379">
            <v>2879</v>
          </cell>
          <cell r="C1379">
            <v>2024</v>
          </cell>
          <cell r="D1379">
            <v>17</v>
          </cell>
          <cell r="E1379">
            <v>4</v>
          </cell>
          <cell r="F1379">
            <v>2568</v>
          </cell>
          <cell r="G1379">
            <v>800059510308</v>
          </cell>
          <cell r="H1379" t="str">
            <v>นาง</v>
          </cell>
          <cell r="I1379" t="str">
            <v>ยุพินธ์</v>
          </cell>
          <cell r="J1379" t="str">
            <v>ติ๊บต่อเปี้ย</v>
          </cell>
          <cell r="K1379" t="str">
            <v>3-5002-00067-42-7</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75138.33</v>
          </cell>
          <cell r="R1379">
            <v>30931.23</v>
          </cell>
          <cell r="S1379" t="str">
            <v>จังหวัดฮอด</v>
          </cell>
          <cell r="T1379" t="str">
            <v>ผบ.57</v>
          </cell>
          <cell r="U1379">
            <v>2567</v>
          </cell>
          <cell r="V1379" t="str">
            <v>ผบ.67</v>
          </cell>
          <cell r="W1379">
            <v>2567</v>
          </cell>
          <cell r="AA1379">
            <v>16</v>
          </cell>
          <cell r="AB1379">
            <v>12</v>
          </cell>
          <cell r="AC1379">
            <v>2567</v>
          </cell>
          <cell r="BB1379" t="str">
            <v>คำสั่งสืบทรัพย์ 17/4/2568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นางยุพินธ์ ติ๊บต่อเปี้ย</v>
          </cell>
          <cell r="BU1379">
            <v>888167010203</v>
          </cell>
        </row>
        <row r="1380">
          <cell r="B1380">
            <v>2880</v>
          </cell>
          <cell r="C1380">
            <v>2025</v>
          </cell>
          <cell r="D1380">
            <v>17</v>
          </cell>
          <cell r="E1380">
            <v>4</v>
          </cell>
          <cell r="F1380">
            <v>2568</v>
          </cell>
          <cell r="G1380">
            <v>800058501472</v>
          </cell>
          <cell r="H1380" t="str">
            <v>นาง</v>
          </cell>
          <cell r="I1380" t="str">
            <v xml:space="preserve">ณภัสชนันท์ </v>
          </cell>
          <cell r="J1380" t="str">
            <v>อ๊อดต่อกัน</v>
          </cell>
          <cell r="K1380" t="str">
            <v>3-5002-00847-97-0</v>
          </cell>
          <cell r="L1380" t="str">
            <v>จอมทอง</v>
          </cell>
          <cell r="M1380" t="str">
            <v>เชียงใหม่ 3</v>
          </cell>
          <cell r="N1380">
            <v>8</v>
          </cell>
          <cell r="O1380" t="str">
            <v>สินเชื่อพัฒนาองค์กรชุมชน(รายบุคคล)</v>
          </cell>
          <cell r="P1380" t="str">
            <v>1.บุคคลค้ำประกัน</v>
          </cell>
          <cell r="Q1380">
            <v>119977.51</v>
          </cell>
          <cell r="R1380">
            <v>62826.76</v>
          </cell>
          <cell r="S1380" t="str">
            <v>จังหวัดฮอด</v>
          </cell>
          <cell r="T1380" t="str">
            <v>ผบ.56</v>
          </cell>
          <cell r="U1380">
            <v>2567</v>
          </cell>
          <cell r="V1380" t="str">
            <v>ผบ.66</v>
          </cell>
          <cell r="W1380">
            <v>2567</v>
          </cell>
          <cell r="AA1380">
            <v>16</v>
          </cell>
          <cell r="AB1380">
            <v>12</v>
          </cell>
          <cell r="AC1380">
            <v>2567</v>
          </cell>
          <cell r="BB1380" t="str">
            <v>คำสั่งสืบทรัพย์ 17/4/2568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นางณภัสชนันท์  อ๊อดต่อกัน</v>
          </cell>
          <cell r="BU1380">
            <v>888167010202</v>
          </cell>
        </row>
        <row r="1381">
          <cell r="B1381">
            <v>2881</v>
          </cell>
          <cell r="C1381">
            <v>2026</v>
          </cell>
          <cell r="D1381">
            <v>28</v>
          </cell>
          <cell r="E1381">
            <v>4</v>
          </cell>
          <cell r="F1381">
            <v>2568</v>
          </cell>
          <cell r="G1381" t="str">
            <v>800091927049,  80007877601</v>
          </cell>
          <cell r="H1381" t="str">
            <v>นาย</v>
          </cell>
          <cell r="I1381" t="str">
            <v xml:space="preserve">ทศพล  </v>
          </cell>
          <cell r="J1381" t="str">
            <v>เข็มหนู</v>
          </cell>
          <cell r="K1381" t="str">
            <v>1-1018-00524-35-5</v>
          </cell>
          <cell r="L1381" t="str">
            <v>เซ็นทรัลเฟสติวัล เชียงใหม่</v>
          </cell>
          <cell r="M1381" t="str">
            <v>เชียงใหม่ 1</v>
          </cell>
          <cell r="N1381">
            <v>8</v>
          </cell>
          <cell r="O1381" t="str">
            <v>สินเชื่อธนาคารประชาชน</v>
          </cell>
          <cell r="P1381" t="str">
            <v>1.บุคคลค้ำประกัน</v>
          </cell>
          <cell r="Q1381">
            <v>125729</v>
          </cell>
          <cell r="R1381">
            <v>43469.43</v>
          </cell>
          <cell r="S1381" t="str">
            <v>แขวงเชียงใหม่</v>
          </cell>
          <cell r="T1381" t="str">
            <v>ผบE373</v>
          </cell>
          <cell r="U1381">
            <v>2566</v>
          </cell>
          <cell r="V1381" t="str">
            <v>ผบE3633</v>
          </cell>
          <cell r="W1381">
            <v>2566</v>
          </cell>
          <cell r="AA1381">
            <v>23</v>
          </cell>
          <cell r="AB1381">
            <v>5</v>
          </cell>
          <cell r="AC1381">
            <v>2566</v>
          </cell>
          <cell r="BB1381" t="str">
            <v>คำสั่งสืบทรัพย์ 28/4/2568</v>
          </cell>
          <cell r="BC1381" t="str">
            <v/>
          </cell>
          <cell r="BD1381" t="str">
            <v/>
          </cell>
          <cell r="BE1381" t="str">
            <v/>
          </cell>
          <cell r="BF1381" t="str">
            <v/>
          </cell>
          <cell r="BG1381" t="str">
            <v/>
          </cell>
          <cell r="BH1381" t="str">
            <v/>
          </cell>
          <cell r="BI1381" t="str">
            <v/>
          </cell>
          <cell r="BJ1381" t="str">
            <v/>
          </cell>
          <cell r="BK1381" t="str">
            <v/>
          </cell>
          <cell r="BL1381" t="str">
            <v/>
          </cell>
          <cell r="BM1381" t="str">
            <v/>
          </cell>
          <cell r="BN1381" t="str">
            <v/>
          </cell>
          <cell r="BO1381" t="str">
            <v/>
          </cell>
          <cell r="BP1381" t="str">
            <v/>
          </cell>
          <cell r="BQ1381" t="str">
            <v/>
          </cell>
          <cell r="BR1381" t="str">
            <v/>
          </cell>
          <cell r="BS1381" t="str">
            <v/>
          </cell>
          <cell r="BT1381" t="str">
            <v>นายทศพล   เข็มหนู</v>
          </cell>
          <cell r="BU1381">
            <v>883165010265</v>
          </cell>
        </row>
        <row r="1382">
          <cell r="B1382">
            <v>2882</v>
          </cell>
          <cell r="C1382">
            <v>2027</v>
          </cell>
          <cell r="D1382">
            <v>29</v>
          </cell>
          <cell r="E1382">
            <v>4</v>
          </cell>
          <cell r="F1382">
            <v>2568</v>
          </cell>
          <cell r="G1382">
            <v>800040620935</v>
          </cell>
          <cell r="H1382" t="str">
            <v>นาย</v>
          </cell>
          <cell r="I1382" t="str">
            <v>ภัคดลรัตน์</v>
          </cell>
          <cell r="J1382" t="str">
            <v>พรมคำ</v>
          </cell>
          <cell r="K1382" t="str">
            <v>1-5099-00243-15-7</v>
          </cell>
          <cell r="L1382" t="str">
            <v>เซ็นทรัลแอร์พอร์ตพลาซ่าเชียงใหม่</v>
          </cell>
          <cell r="M1382" t="str">
            <v>เชียงใหม่ 1</v>
          </cell>
          <cell r="N1382">
            <v>8</v>
          </cell>
          <cell r="O1382" t="str">
            <v>สินเชื่อห้องแถว</v>
          </cell>
          <cell r="P1382" t="str">
            <v>1.บุคคลค้ำประกัน</v>
          </cell>
          <cell r="Q1382">
            <v>240281.1</v>
          </cell>
          <cell r="R1382">
            <v>48917.91</v>
          </cell>
          <cell r="S1382" t="str">
            <v>แขวงเชียงใหม่</v>
          </cell>
          <cell r="T1382" t="str">
            <v>ผบE9773</v>
          </cell>
          <cell r="U1382">
            <v>2567</v>
          </cell>
          <cell r="V1382" t="str">
            <v>ผบE130</v>
          </cell>
          <cell r="W1382">
            <v>2568</v>
          </cell>
          <cell r="AA1382">
            <v>13</v>
          </cell>
          <cell r="AB1382">
            <v>1</v>
          </cell>
          <cell r="AC1382">
            <v>2568</v>
          </cell>
          <cell r="BB1382" t="str">
            <v>คำสั่งสืบทรัพย์ 29/4/2568</v>
          </cell>
          <cell r="BM1382" t="str">
            <v/>
          </cell>
          <cell r="BN1382" t="str">
            <v/>
          </cell>
          <cell r="BO1382" t="str">
            <v/>
          </cell>
          <cell r="BP1382" t="str">
            <v/>
          </cell>
          <cell r="BQ1382" t="str">
            <v/>
          </cell>
          <cell r="BR1382" t="str">
            <v/>
          </cell>
          <cell r="BS1382" t="str">
            <v/>
          </cell>
          <cell r="BT1382" t="str">
            <v>นายภัคดลรัตน์ พรมคำ</v>
          </cell>
          <cell r="BU1382">
            <v>0</v>
          </cell>
        </row>
        <row r="1383">
          <cell r="B1383">
            <v>2883</v>
          </cell>
          <cell r="C1383">
            <v>2028</v>
          </cell>
          <cell r="D1383">
            <v>19</v>
          </cell>
          <cell r="E1383">
            <v>5</v>
          </cell>
          <cell r="F1383">
            <v>2568</v>
          </cell>
          <cell r="G1383">
            <v>800036225558</v>
          </cell>
          <cell r="H1383" t="str">
            <v>นางสาว</v>
          </cell>
          <cell r="I1383" t="str">
            <v xml:space="preserve">ภคควรรณหรือทรงภรณ์ </v>
          </cell>
          <cell r="J1383" t="str">
            <v>ธิมะโน</v>
          </cell>
          <cell r="K1383" t="str">
            <v>1-5099-00502-31-4</v>
          </cell>
          <cell r="L1383" t="str">
            <v>มหาวิทยาลัยเชียงใหม่</v>
          </cell>
          <cell r="M1383" t="str">
            <v>เชียงใหม่ 2</v>
          </cell>
          <cell r="N1383">
            <v>8</v>
          </cell>
          <cell r="Q1383">
            <v>599985.97</v>
          </cell>
          <cell r="R1383">
            <v>95999.55</v>
          </cell>
          <cell r="S1383" t="str">
            <v>จังหวัดเชียงใหม่</v>
          </cell>
          <cell r="T1383" t="str">
            <v>ผบ1253</v>
          </cell>
          <cell r="U1383">
            <v>2563</v>
          </cell>
          <cell r="V1383" t="str">
            <v>ผบ2165</v>
          </cell>
          <cell r="W1383">
            <v>2563</v>
          </cell>
          <cell r="AA1383">
            <v>2</v>
          </cell>
          <cell r="AB1383">
            <v>9</v>
          </cell>
          <cell r="AC1383">
            <v>2563</v>
          </cell>
          <cell r="BB1383" t="str">
            <v>คำสั่งสืบทรัพย์ 19/5/2568</v>
          </cell>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นางสาวภคควรรณหรือทรงภรณ์  ธิมะโน</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6">
          <cell r="BB1766" t="str">
            <v xml:space="preserve">                                                                                                                                                                                                            </v>
          </cell>
        </row>
        <row r="1768">
          <cell r="BB1768" t="str">
            <v>.</v>
          </cell>
        </row>
      </sheetData>
      <sheetData sheetId="3" refreshError="1"/>
      <sheetData sheetId="4" refreshError="1"/>
      <sheetData sheetId="5"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1" t="s">
        <v>135</v>
      </c>
      <c r="B1" s="231"/>
      <c r="C1" s="231"/>
      <c r="D1" s="231"/>
      <c r="E1" s="231"/>
      <c r="F1" s="231"/>
      <c r="G1" s="231"/>
      <c r="H1" s="231"/>
      <c r="I1" s="231"/>
    </row>
    <row r="2" spans="1:9">
      <c r="C2" s="19" t="s">
        <v>108</v>
      </c>
      <c r="D2" s="19"/>
      <c r="E2" s="2" t="e">
        <f>#REF!</f>
        <v>#REF!</v>
      </c>
      <c r="F2" s="36"/>
      <c r="G2" s="36"/>
      <c r="H2" s="36"/>
      <c r="I2" s="36"/>
    </row>
    <row r="3" spans="1:9">
      <c r="C3" s="19" t="s">
        <v>109</v>
      </c>
      <c r="D3" s="19"/>
      <c r="E3" s="232" t="e">
        <f>#REF!</f>
        <v>#REF!</v>
      </c>
      <c r="F3" s="232"/>
      <c r="G3" s="20"/>
    </row>
    <row r="4" spans="1:9" ht="6.75" customHeight="1">
      <c r="B4" s="22"/>
      <c r="C4" s="22"/>
      <c r="D4" s="22"/>
      <c r="E4" s="22"/>
      <c r="F4" s="22"/>
      <c r="G4" s="22"/>
      <c r="H4" s="22"/>
    </row>
    <row r="37" spans="1:10" ht="28.8">
      <c r="A37" s="231" t="s">
        <v>135</v>
      </c>
      <c r="B37" s="231"/>
      <c r="C37" s="231"/>
      <c r="D37" s="231"/>
      <c r="E37" s="231"/>
      <c r="F37" s="231"/>
      <c r="G37" s="231"/>
      <c r="H37" s="231"/>
      <c r="I37" s="231"/>
    </row>
    <row r="38" spans="1:10">
      <c r="C38" s="19" t="s">
        <v>108</v>
      </c>
      <c r="D38" s="19"/>
      <c r="E38" s="2" t="e">
        <f>#REF!</f>
        <v>#REF!</v>
      </c>
      <c r="F38" s="36"/>
      <c r="G38" s="36"/>
      <c r="H38" s="36"/>
      <c r="I38" s="36"/>
    </row>
    <row r="39" spans="1:10">
      <c r="C39" s="19" t="s">
        <v>109</v>
      </c>
      <c r="D39" s="19"/>
      <c r="E39" s="232" t="e">
        <f>#REF!</f>
        <v>#REF!</v>
      </c>
      <c r="F39" s="232"/>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5" t="e">
        <f>#REF!</f>
        <v>#REF!</v>
      </c>
    </row>
    <row r="6" spans="1:26">
      <c r="A6" s="116" t="s">
        <v>157</v>
      </c>
      <c r="B6" s="55"/>
      <c r="C6" s="55"/>
      <c r="D6" s="55"/>
      <c r="E6" s="55"/>
      <c r="F6" s="55"/>
      <c r="G6" s="55"/>
      <c r="H6" s="55"/>
      <c r="I6" s="55"/>
      <c r="J6" s="55"/>
      <c r="K6" s="55"/>
      <c r="L6" s="55"/>
      <c r="M6" s="55"/>
      <c r="N6" s="55"/>
      <c r="O6" s="55"/>
      <c r="P6" s="55"/>
      <c r="Q6" s="55"/>
      <c r="S6" s="131"/>
      <c r="Y6" s="236"/>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6"/>
    </row>
    <row r="8" spans="1:26">
      <c r="A8" s="107"/>
      <c r="C8" s="246" t="s">
        <v>199</v>
      </c>
      <c r="D8" s="246"/>
      <c r="E8" s="246"/>
      <c r="F8" s="246"/>
      <c r="G8" s="246"/>
      <c r="H8" s="246"/>
      <c r="I8" s="246"/>
      <c r="J8" s="246"/>
      <c r="K8" s="246"/>
      <c r="L8" s="246"/>
      <c r="M8" s="246"/>
      <c r="N8" s="246"/>
      <c r="O8" s="246"/>
      <c r="P8" s="246"/>
      <c r="Q8" s="75" t="s">
        <v>118</v>
      </c>
      <c r="S8" s="79"/>
      <c r="V8" s="76"/>
      <c r="Y8" s="236"/>
    </row>
    <row r="9" spans="1:26">
      <c r="A9" s="247" t="s">
        <v>116</v>
      </c>
      <c r="B9" s="247"/>
      <c r="S9" s="79" t="s">
        <v>196</v>
      </c>
      <c r="V9" s="76"/>
      <c r="X9" s="95"/>
      <c r="Y9" s="237"/>
    </row>
    <row r="10" spans="1:26">
      <c r="A10" s="247"/>
      <c r="B10" s="247"/>
      <c r="C10" s="246" t="s">
        <v>201</v>
      </c>
      <c r="D10" s="246"/>
      <c r="E10" s="246"/>
      <c r="F10" s="246"/>
      <c r="G10" s="246"/>
      <c r="H10" s="246"/>
      <c r="I10" s="246"/>
      <c r="J10" s="246"/>
      <c r="K10" s="246"/>
      <c r="L10" s="246"/>
      <c r="M10" s="246"/>
      <c r="N10" s="246"/>
      <c r="O10" s="246"/>
      <c r="P10" s="246"/>
      <c r="Q10" s="75" t="s">
        <v>119</v>
      </c>
      <c r="S10" s="134" t="s">
        <v>198</v>
      </c>
      <c r="T10" s="133" t="e">
        <f>#REF!</f>
        <v>#REF!</v>
      </c>
      <c r="U10" s="95"/>
      <c r="V10" s="95"/>
      <c r="W10" s="95"/>
      <c r="X10" s="238"/>
      <c r="Y10" s="238"/>
    </row>
    <row r="11" spans="1:26">
      <c r="A11" s="107"/>
      <c r="E11" s="106"/>
      <c r="S11" s="79" t="s">
        <v>197</v>
      </c>
      <c r="T11" s="79"/>
      <c r="U11" s="79"/>
      <c r="V11" s="79"/>
      <c r="X11" s="238"/>
      <c r="Y11" s="238"/>
    </row>
    <row r="12" spans="1:26" ht="21.75" customHeight="1">
      <c r="A12" s="107"/>
      <c r="O12" s="108"/>
      <c r="P12" s="108"/>
      <c r="Q12" s="108"/>
      <c r="R12" s="108"/>
      <c r="S12" s="134" t="s">
        <v>198</v>
      </c>
      <c r="T12" s="243" t="e">
        <f>#REF!</f>
        <v>#REF!</v>
      </c>
      <c r="U12" s="243"/>
      <c r="V12" s="243"/>
      <c r="W12" s="243"/>
      <c r="X12" s="239"/>
      <c r="Y12" s="239"/>
    </row>
    <row r="13" spans="1:26" ht="21.75" customHeight="1" thickBot="1">
      <c r="A13" s="107" t="s">
        <v>158</v>
      </c>
      <c r="F13" s="246" t="s">
        <v>159</v>
      </c>
      <c r="G13" s="246"/>
      <c r="H13" s="246"/>
      <c r="I13" s="246"/>
      <c r="J13" s="246"/>
      <c r="K13" s="246"/>
      <c r="L13" s="246"/>
      <c r="M13" s="246"/>
      <c r="N13" s="246"/>
      <c r="O13" s="246"/>
      <c r="P13" s="246"/>
      <c r="S13" s="130"/>
      <c r="T13" s="130"/>
      <c r="U13" s="128"/>
      <c r="V13" s="128"/>
      <c r="W13" s="128"/>
      <c r="X13" s="242" t="e">
        <f>#REF!</f>
        <v>#REF!</v>
      </c>
      <c r="Y13" s="242"/>
    </row>
    <row r="14" spans="1:26">
      <c r="A14" s="107"/>
      <c r="S14" s="129"/>
      <c r="T14" s="129"/>
      <c r="U14" s="240" t="e">
        <f>#REF!</f>
        <v>#REF!</v>
      </c>
      <c r="V14" s="240"/>
      <c r="W14" s="240"/>
      <c r="X14" s="241"/>
      <c r="Y14" s="76" t="s">
        <v>132</v>
      </c>
    </row>
    <row r="15" spans="1:26" ht="23.4">
      <c r="A15" s="120" t="s">
        <v>160</v>
      </c>
    </row>
    <row r="16" spans="1:26">
      <c r="B16" s="75" t="s">
        <v>161</v>
      </c>
      <c r="C16" s="118" t="s">
        <v>186</v>
      </c>
      <c r="D16" s="118"/>
      <c r="E16" s="118"/>
      <c r="F16" s="118"/>
      <c r="G16" s="118"/>
      <c r="H16" s="118"/>
      <c r="I16" s="75" t="s">
        <v>62</v>
      </c>
      <c r="J16" s="245" t="e">
        <f>#REF!</f>
        <v>#REF!</v>
      </c>
      <c r="K16" s="245"/>
      <c r="L16" s="245"/>
      <c r="M16" s="245"/>
      <c r="N16" s="245"/>
      <c r="O16" s="75" t="s">
        <v>99</v>
      </c>
      <c r="P16" s="234" t="e">
        <f>#REF!</f>
        <v>#REF!</v>
      </c>
      <c r="Q16" s="234"/>
      <c r="R16" s="233" t="s">
        <v>187</v>
      </c>
      <c r="S16" s="233"/>
      <c r="T16" s="117"/>
      <c r="U16" s="117"/>
      <c r="V16" s="117"/>
      <c r="W16" s="117"/>
      <c r="X16" s="117"/>
      <c r="Y16" s="117"/>
      <c r="Z16" s="118"/>
    </row>
    <row r="17" spans="1:26">
      <c r="B17" s="75" t="s">
        <v>162</v>
      </c>
      <c r="C17" s="118"/>
      <c r="D17" s="118"/>
      <c r="E17" s="118"/>
      <c r="F17" s="118"/>
      <c r="G17" s="118"/>
      <c r="H17" s="118"/>
      <c r="I17" s="75" t="s">
        <v>62</v>
      </c>
      <c r="J17" s="245"/>
      <c r="K17" s="245"/>
      <c r="L17" s="245"/>
      <c r="M17" s="245"/>
      <c r="N17" s="245"/>
      <c r="O17" s="75" t="s">
        <v>99</v>
      </c>
      <c r="P17" s="234"/>
      <c r="Q17" s="234"/>
      <c r="R17" s="233" t="s">
        <v>187</v>
      </c>
      <c r="S17" s="233"/>
      <c r="T17" s="117"/>
      <c r="U17" s="117"/>
      <c r="V17" s="117"/>
      <c r="W17" s="117"/>
      <c r="X17" s="117"/>
      <c r="Y17" s="117"/>
      <c r="Z17" s="118"/>
    </row>
    <row r="18" spans="1:26">
      <c r="B18" s="75" t="s">
        <v>163</v>
      </c>
      <c r="C18" s="118"/>
      <c r="D18" s="118"/>
      <c r="E18" s="118"/>
      <c r="F18" s="118"/>
      <c r="G18" s="118"/>
      <c r="H18" s="118"/>
      <c r="I18" s="75" t="s">
        <v>62</v>
      </c>
      <c r="J18" s="245"/>
      <c r="K18" s="245"/>
      <c r="L18" s="245"/>
      <c r="M18" s="245"/>
      <c r="N18" s="245"/>
      <c r="O18" s="75" t="s">
        <v>99</v>
      </c>
      <c r="P18" s="234"/>
      <c r="Q18" s="234"/>
      <c r="R18" s="233" t="s">
        <v>187</v>
      </c>
      <c r="S18" s="233"/>
      <c r="T18" s="117"/>
      <c r="U18" s="117"/>
      <c r="V18" s="117"/>
      <c r="W18" s="117"/>
      <c r="X18" s="117"/>
      <c r="Y18" s="117"/>
      <c r="Z18" s="118"/>
    </row>
    <row r="19" spans="1:26">
      <c r="A19" s="79"/>
      <c r="B19" s="75" t="s">
        <v>164</v>
      </c>
      <c r="C19" s="118"/>
      <c r="D19" s="118"/>
      <c r="E19" s="118"/>
      <c r="F19" s="118"/>
      <c r="G19" s="118"/>
      <c r="H19" s="118"/>
      <c r="I19" s="75" t="s">
        <v>62</v>
      </c>
      <c r="J19" s="245"/>
      <c r="K19" s="245"/>
      <c r="L19" s="245"/>
      <c r="M19" s="245"/>
      <c r="N19" s="245"/>
      <c r="O19" s="75" t="s">
        <v>99</v>
      </c>
      <c r="P19" s="234"/>
      <c r="Q19" s="234"/>
      <c r="R19" s="233" t="s">
        <v>187</v>
      </c>
      <c r="S19" s="233"/>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4"/>
      <c r="G32" s="244"/>
      <c r="H32" s="244"/>
      <c r="I32" s="244"/>
      <c r="J32" s="75" t="s">
        <v>180</v>
      </c>
      <c r="O32" s="75" t="s">
        <v>182</v>
      </c>
      <c r="Q32" s="123"/>
      <c r="R32" s="123"/>
      <c r="S32" s="123"/>
      <c r="T32" s="124" t="s">
        <v>184</v>
      </c>
      <c r="U32" s="87" t="s">
        <v>183</v>
      </c>
      <c r="V32" s="87"/>
      <c r="W32" s="125"/>
      <c r="X32" s="125"/>
      <c r="Y32" s="125"/>
    </row>
    <row r="33" spans="1:25">
      <c r="A33" s="124" t="s">
        <v>184</v>
      </c>
      <c r="B33" s="75" t="s">
        <v>185</v>
      </c>
      <c r="F33" s="244"/>
      <c r="G33" s="244"/>
      <c r="H33" s="244"/>
      <c r="I33" s="244"/>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workbookViewId="0">
      <selection activeCell="C18" sqref="C18"/>
    </sheetView>
  </sheetViews>
  <sheetFormatPr defaultColWidth="9" defaultRowHeight="21"/>
  <cols>
    <col min="1" max="1" width="18.8984375" style="2" customWidth="1"/>
    <col min="2" max="2" width="42.29687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8">
        <v>2121</v>
      </c>
    </row>
    <row r="2" spans="1:11">
      <c r="A2" s="143" t="s">
        <v>251</v>
      </c>
      <c r="B2" s="145" t="str">
        <f t="array" ref="B2">_xlfn.IFS(I1&lt;850,VLOOKUP(I1,[1]บังคับคดี!$B:$ZZ,60,0),AND(I1&gt;=850,I1&lt;1435),VLOOKUP(I1,'[1]บังคับคดีใหม่ ปี2563-2564'!$B:$ZZ,63,0),I1&gt;=1435,VLOOKUP(I1,'[1]สืบทรัพย์ ปี 2564-25666'!$B:$ZZ,71,0))</f>
        <v>นางสาวอำพร มูลปิน</v>
      </c>
      <c r="C2" s="175" t="s">
        <v>73</v>
      </c>
      <c r="D2" s="145" t="str">
        <f t="array" ref="D2">_xlfn.IFS(I1&lt;850,VLOOKUP(I1,[1]บังคับคดี!$B:$ZZ,10,0),AND(I1&gt;=850,I1&lt;1435),VLOOKUP(I1,'[1]บังคับคดีใหม่ ปี2563-2564'!$B:$ZZ,11,0),I1&gt;=1435,VLOOKUP(I1,'[1]สืบทรัพย์ ปี 2564-25666'!$B:$ZZ,11,0))</f>
        <v>ช้างคลาน</v>
      </c>
      <c r="E2" s="153" t="s">
        <v>256</v>
      </c>
      <c r="F2" s="145">
        <v>1</v>
      </c>
      <c r="I2" s="248"/>
    </row>
    <row r="3" spans="1:11">
      <c r="A3" s="143" t="s">
        <v>252</v>
      </c>
      <c r="B3" s="144" t="str">
        <f t="array" ref="B3">_xlfn.IFS(I1&lt;850,VLOOKUP(I1,[1]บังคับคดี!$B:$ZZ,13,0),AND(I1&gt;=850,I1&lt;1435),VLOOKUP(I1,'[1]บังคับคดีใหม่ ปี2563-2564'!$B:$ZZ,14,0),I1&gt;=1435,VLOOKUP(I1,'[1]สืบทรัพย์ ปี 2564-25666'!$B:$ZZ,14,0))</f>
        <v>สินเชื่อธนาคารประชาชน</v>
      </c>
      <c r="C3" s="175" t="s">
        <v>208</v>
      </c>
      <c r="D3" s="147">
        <f t="array" ref="D3">_xlfn.IFS(I1&lt;850,VLOOKUP(I1,[1]บังคับคดี!$B:$ZZ,59,0),AND(I1&gt;=850,I1&lt;1435),VLOOKUP(I1,'[1]บังคับคดีใหม่ ปี2563-2564'!$B:$ZZ,64,0),I1&gt;=1435,VLOOKUP(I1,'[1]สืบทรัพย์ ปี 2564-25666'!$B:$ZZ,72,0))</f>
        <v>883165010263</v>
      </c>
      <c r="E3" s="153" t="s">
        <v>255</v>
      </c>
      <c r="F3" s="149"/>
      <c r="I3" s="248"/>
    </row>
    <row r="4" spans="1:11">
      <c r="A4" s="143" t="s">
        <v>253</v>
      </c>
      <c r="B4" s="146">
        <f t="array" ref="B4">_xlfn.IFS(I1&lt;850,VLOOKUP(I1,[1]บังคับคดี!$B:$ZZ,5,0),AND(I1&gt;=850,I1&lt;1435),VLOOKUP(I1,'[1]บังคับคดีใหม่ ปี2563-2564'!$B:$ZZ,6,0),I1&gt;=1435,VLOOKUP(I1,'[1]สืบทรัพย์ ปี 2564-25666'!$B:$ZZ,6,0))</f>
        <v>800064708079</v>
      </c>
      <c r="C4" s="176" t="s">
        <v>264</v>
      </c>
      <c r="D4" s="219">
        <v>243270</v>
      </c>
      <c r="E4" s="222" t="s">
        <v>336</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แขวงเชียงใหม่</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ผบE7119/2565</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ผบE201/2566</v>
      </c>
      <c r="I5" s="157" t="s">
        <v>257</v>
      </c>
    </row>
    <row r="6" spans="1:11">
      <c r="A6" s="153" t="s">
        <v>337</v>
      </c>
      <c r="B6" s="171">
        <v>149142.39999999999</v>
      </c>
      <c r="C6" s="225" t="s">
        <v>345</v>
      </c>
      <c r="D6" s="148">
        <v>244112</v>
      </c>
    </row>
    <row r="7" spans="1:11">
      <c r="A7" s="153"/>
      <c r="B7" s="190"/>
      <c r="D7" s="191"/>
    </row>
    <row r="8" spans="1:11">
      <c r="A8" s="153" t="s">
        <v>277</v>
      </c>
      <c r="B8" s="145" t="s">
        <v>347</v>
      </c>
      <c r="C8" s="175" t="s">
        <v>315</v>
      </c>
      <c r="D8" s="145">
        <v>28</v>
      </c>
      <c r="E8" s="175" t="s">
        <v>278</v>
      </c>
      <c r="F8" s="192">
        <v>1560100415109</v>
      </c>
      <c r="G8"/>
    </row>
    <row r="9" spans="1:11">
      <c r="A9" s="153" t="s">
        <v>325</v>
      </c>
      <c r="B9" s="220">
        <v>243912</v>
      </c>
      <c r="D9"/>
    </row>
    <row r="10" spans="1:11">
      <c r="A10" s="153"/>
      <c r="B10"/>
      <c r="C10"/>
      <c r="D10"/>
    </row>
    <row r="11" spans="1:11">
      <c r="A11" s="155" t="s">
        <v>244</v>
      </c>
      <c r="B11" s="160" t="s">
        <v>346</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351</v>
      </c>
      <c r="C12" s="203" t="s">
        <v>355</v>
      </c>
      <c r="D12" s="152"/>
      <c r="E12" s="158"/>
      <c r="F12" s="169"/>
      <c r="G12" s="152"/>
      <c r="I12" s="249" t="s">
        <v>242</v>
      </c>
      <c r="J12" s="249"/>
      <c r="K12" s="249"/>
    </row>
    <row r="13" spans="1:11" s="151" customFormat="1">
      <c r="A13" s="165" t="str">
        <f>IF(B14="","คู่สมรส","คู่สมรสจำเลยที่ 1")</f>
        <v>คู่สมรสจำเลยที่ 1</v>
      </c>
      <c r="B13" s="158" t="s">
        <v>352</v>
      </c>
      <c r="C13" s="203" t="s">
        <v>356</v>
      </c>
      <c r="D13" s="152"/>
      <c r="E13" s="158"/>
      <c r="F13" s="169"/>
      <c r="G13" s="152"/>
      <c r="I13" s="249"/>
      <c r="J13" s="249"/>
      <c r="K13" s="249"/>
    </row>
    <row r="14" spans="1:11" s="151" customFormat="1">
      <c r="A14" s="165" t="s">
        <v>212</v>
      </c>
      <c r="B14" s="158" t="s">
        <v>353</v>
      </c>
      <c r="C14" s="203" t="s">
        <v>357</v>
      </c>
      <c r="D14" s="152"/>
      <c r="E14" s="158"/>
      <c r="F14" s="169"/>
      <c r="G14" s="152"/>
      <c r="I14" s="166" t="s">
        <v>248</v>
      </c>
      <c r="J14" s="166"/>
      <c r="K14" s="166"/>
    </row>
    <row r="15" spans="1:11" s="151" customFormat="1">
      <c r="A15" s="165" t="s">
        <v>214</v>
      </c>
      <c r="B15" s="158" t="s">
        <v>152</v>
      </c>
      <c r="C15" s="203" t="s">
        <v>152</v>
      </c>
      <c r="D15" s="152"/>
      <c r="E15" s="158"/>
      <c r="F15" s="169"/>
      <c r="G15" s="152"/>
      <c r="I15" s="166" t="s">
        <v>249</v>
      </c>
      <c r="J15" s="166"/>
      <c r="K15" s="166"/>
    </row>
    <row r="16" spans="1:11" s="151" customFormat="1">
      <c r="A16" s="165" t="s">
        <v>213</v>
      </c>
      <c r="B16" s="158" t="s">
        <v>354</v>
      </c>
      <c r="C16" s="203" t="s">
        <v>358</v>
      </c>
      <c r="D16" s="152"/>
      <c r="E16" s="158"/>
      <c r="F16" s="169"/>
      <c r="G16" s="152"/>
      <c r="I16" s="166" t="s">
        <v>338</v>
      </c>
      <c r="J16" s="166"/>
      <c r="K16" s="166"/>
    </row>
    <row r="17" spans="1:12" s="151" customFormat="1">
      <c r="A17" s="165" t="s">
        <v>215</v>
      </c>
      <c r="B17" s="158" t="s">
        <v>152</v>
      </c>
      <c r="C17" s="203" t="s">
        <v>152</v>
      </c>
      <c r="D17" s="152"/>
      <c r="E17" s="158"/>
      <c r="F17" s="169"/>
      <c r="G17" s="152"/>
      <c r="I17" s="166" t="s">
        <v>339</v>
      </c>
      <c r="J17" s="166"/>
      <c r="K17" s="166"/>
    </row>
    <row r="18" spans="1:12" s="151" customFormat="1" ht="21.75" customHeight="1">
      <c r="A18" s="165" t="s">
        <v>216</v>
      </c>
      <c r="B18" s="158"/>
      <c r="C18" s="203"/>
      <c r="D18" s="152"/>
      <c r="E18" s="158"/>
      <c r="F18" s="169"/>
      <c r="G18" s="152"/>
      <c r="I18" s="166" t="s">
        <v>340</v>
      </c>
      <c r="J18" s="159"/>
      <c r="K18" s="159"/>
    </row>
    <row r="19" spans="1:12" s="151" customFormat="1" ht="21.75" customHeight="1">
      <c r="A19" s="165" t="s">
        <v>219</v>
      </c>
      <c r="B19" s="158"/>
      <c r="C19" s="203"/>
      <c r="D19" s="152"/>
      <c r="E19" s="158"/>
      <c r="F19" s="169"/>
      <c r="G19" s="152"/>
      <c r="I19" s="224" t="s">
        <v>341</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2121 - รายงานผลสืบทรัพย์ ราย นางสาวอำพร มูลปิน สาขาช้างคลาน (สืบรอบที่ 1)</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50" t="str">
        <f>CONCATENATE("รายงานการสืบทรัพย์ (ข้อมูล ณ วันที่ ",TEXT(Sheet1!D6,"d ดดดด yyyy"),")")</f>
        <v>รายงานการสืบทรัพย์ (ข้อมูล ณ วันที่ 8 พฤษภาคม 2568)</v>
      </c>
      <c r="B2" s="250"/>
      <c r="C2" s="250"/>
      <c r="D2" s="250"/>
      <c r="E2" s="250"/>
      <c r="F2" s="250"/>
      <c r="G2" s="250"/>
      <c r="H2" s="250"/>
      <c r="I2" s="250"/>
      <c r="J2" s="250"/>
      <c r="K2" s="250"/>
      <c r="L2" s="250"/>
      <c r="M2" s="250"/>
      <c r="N2" s="250"/>
      <c r="O2" s="250"/>
      <c r="P2" s="250"/>
      <c r="Q2" s="250"/>
      <c r="R2" s="250"/>
      <c r="S2" s="250"/>
      <c r="T2" s="250"/>
      <c r="U2" s="250"/>
      <c r="V2" s="250"/>
      <c r="W2" s="250"/>
      <c r="X2" s="250"/>
      <c r="Y2" s="250"/>
      <c r="Z2" s="250"/>
      <c r="AA2" s="250"/>
      <c r="AB2" s="250"/>
      <c r="AC2" s="250"/>
      <c r="AD2" s="250"/>
      <c r="AE2" s="250"/>
      <c r="AF2" s="250"/>
      <c r="AG2" s="250"/>
      <c r="AH2" s="250"/>
      <c r="AI2" s="250"/>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343</v>
      </c>
      <c r="B4" s="137"/>
      <c r="E4" s="255" t="str">
        <f>Sheet1!B2</f>
        <v>นางสาวอำพร มูลปิน</v>
      </c>
      <c r="F4" s="255"/>
      <c r="G4" s="255"/>
      <c r="H4" s="255"/>
      <c r="I4" s="255"/>
      <c r="J4" s="255"/>
      <c r="K4" s="255"/>
      <c r="L4" s="255"/>
      <c r="M4" s="255"/>
      <c r="N4" s="255"/>
      <c r="O4" s="255"/>
      <c r="P4" s="255"/>
      <c r="Q4" s="255"/>
      <c r="R4" s="255"/>
      <c r="S4" s="255"/>
      <c r="T4" s="255"/>
      <c r="U4" s="254" t="s">
        <v>73</v>
      </c>
      <c r="V4" s="254"/>
      <c r="W4" s="255" t="str">
        <f>Sheet1!D2</f>
        <v>ช้างคลาน</v>
      </c>
      <c r="X4" s="255"/>
      <c r="Y4" s="255"/>
      <c r="Z4" s="255"/>
      <c r="AA4" s="255"/>
      <c r="AB4" s="255"/>
      <c r="AC4" s="255"/>
      <c r="AD4" s="255"/>
      <c r="AE4" s="255"/>
      <c r="AF4" s="255"/>
      <c r="AG4" s="255"/>
      <c r="AH4" s="255"/>
      <c r="AI4" s="255"/>
      <c r="AJ4" s="255"/>
      <c r="AK4" s="138"/>
      <c r="AL4" s="186" t="s">
        <v>261</v>
      </c>
      <c r="AM4" s="185" t="s">
        <v>359</v>
      </c>
      <c r="AO4" s="161" t="s">
        <v>241</v>
      </c>
      <c r="AP4" s="138"/>
      <c r="AQ4" s="138"/>
    </row>
    <row r="5" spans="1:43">
      <c r="A5" s="19" t="s">
        <v>206</v>
      </c>
      <c r="B5" s="137"/>
      <c r="D5" s="255" t="str">
        <f>Sheet1!B3</f>
        <v>สินเชื่อธนาคารประชาชน</v>
      </c>
      <c r="E5" s="255"/>
      <c r="F5" s="255"/>
      <c r="G5" s="255"/>
      <c r="H5" s="255"/>
      <c r="I5" s="255"/>
      <c r="J5" s="255"/>
      <c r="K5" s="255"/>
      <c r="L5" s="255"/>
      <c r="M5" s="255"/>
      <c r="N5" s="255"/>
      <c r="O5" s="255"/>
      <c r="P5" s="255"/>
      <c r="Q5" s="255"/>
      <c r="R5" s="255"/>
      <c r="S5" s="254" t="s">
        <v>208</v>
      </c>
      <c r="T5" s="254"/>
      <c r="U5" s="254"/>
      <c r="V5" s="254"/>
      <c r="W5" s="253">
        <f>IF(OR(Sheet1!D3=0,Sheet1!D3="-"),"-",Sheet1!D3)</f>
        <v>883165010263</v>
      </c>
      <c r="X5" s="253"/>
      <c r="Y5" s="253"/>
      <c r="Z5" s="253"/>
      <c r="AA5" s="253"/>
      <c r="AB5" s="253"/>
      <c r="AC5" s="253"/>
      <c r="AD5" s="253"/>
      <c r="AE5" s="253"/>
      <c r="AF5" s="253"/>
      <c r="AG5" s="253"/>
      <c r="AH5" s="253"/>
      <c r="AI5" s="253"/>
      <c r="AJ5" s="253"/>
      <c r="AK5" s="138"/>
      <c r="AL5" s="151" t="str">
        <f>CONCATENATE(Sheet1!I1,"(",RIGHT(AL1,2),") - รายงานผลสืบทรัพย์ ราย ",Sheet1!B2," ",Sheet1!C2,Sheet1!D2," (สืบรอบที่ ",Sheet1!F2,")",IF(Sheet1!B33=""," - ไม่พบทรัพย์",""))</f>
        <v>2121(68) - รายงานผลสืบทรัพย์ ราย นางสาวอำพร มูลปิน สาขาช้างคลาน (สืบรอบที่ 1) - ไม่พบทรัพย์</v>
      </c>
      <c r="AM5" s="138"/>
      <c r="AO5" s="162" t="s">
        <v>258</v>
      </c>
      <c r="AP5" s="138"/>
      <c r="AQ5" s="138"/>
    </row>
    <row r="6" spans="1:43">
      <c r="A6" s="19" t="s">
        <v>207</v>
      </c>
      <c r="B6" s="137"/>
      <c r="F6" s="259">
        <f>Sheet1!B4</f>
        <v>800064708079</v>
      </c>
      <c r="G6" s="260"/>
      <c r="H6" s="260"/>
      <c r="I6" s="260"/>
      <c r="J6" s="260"/>
      <c r="K6" s="260"/>
      <c r="L6" s="260"/>
      <c r="M6" s="260"/>
      <c r="N6" s="260"/>
      <c r="O6" s="260"/>
      <c r="P6" s="260"/>
      <c r="Q6" s="260"/>
      <c r="R6" s="260"/>
      <c r="S6" s="260"/>
      <c r="T6" s="260"/>
      <c r="U6" s="260"/>
      <c r="V6" s="260"/>
      <c r="W6" s="260"/>
      <c r="X6" s="260"/>
      <c r="Y6" s="260"/>
      <c r="Z6" s="260"/>
      <c r="AA6" s="260"/>
      <c r="AB6" s="260"/>
      <c r="AC6" s="260"/>
      <c r="AD6" s="260"/>
      <c r="AE6" s="260"/>
      <c r="AF6" s="260"/>
      <c r="AG6" s="260"/>
      <c r="AH6" s="260"/>
      <c r="AI6" s="260"/>
      <c r="AJ6" s="260"/>
      <c r="AK6" s="138"/>
      <c r="AL6" s="2" t="s">
        <v>342</v>
      </c>
      <c r="AO6" s="162" t="s">
        <v>250</v>
      </c>
      <c r="AP6" s="138"/>
      <c r="AQ6" s="138"/>
    </row>
    <row r="7" spans="1:43">
      <c r="A7" s="19" t="s">
        <v>63</v>
      </c>
      <c r="B7" s="137"/>
      <c r="C7" s="255" t="str">
        <f>Sheet1!B5</f>
        <v>แขวงเชียงใหม่</v>
      </c>
      <c r="D7" s="255"/>
      <c r="E7" s="255"/>
      <c r="F7" s="255"/>
      <c r="G7" s="255"/>
      <c r="H7" s="255"/>
      <c r="I7" s="255"/>
      <c r="J7" s="255"/>
      <c r="K7" s="279" t="s">
        <v>209</v>
      </c>
      <c r="L7" s="279"/>
      <c r="M7" s="279"/>
      <c r="N7" s="279"/>
      <c r="O7" s="279"/>
      <c r="P7" s="279"/>
      <c r="Q7" s="256" t="str">
        <f>Sheet1!D5</f>
        <v>ผบE7119/2565</v>
      </c>
      <c r="R7" s="256"/>
      <c r="S7" s="256"/>
      <c r="T7" s="256"/>
      <c r="U7" s="256"/>
      <c r="V7" s="256"/>
      <c r="W7" s="256"/>
      <c r="X7" s="278" t="s">
        <v>210</v>
      </c>
      <c r="Y7" s="278"/>
      <c r="Z7" s="278"/>
      <c r="AA7" s="278"/>
      <c r="AB7" s="278"/>
      <c r="AC7" s="278"/>
      <c r="AD7" s="256" t="str">
        <f>Sheet1!F5</f>
        <v>ผบE201/2566</v>
      </c>
      <c r="AE7" s="256"/>
      <c r="AF7" s="256"/>
      <c r="AG7" s="256"/>
      <c r="AH7" s="256"/>
      <c r="AI7" s="256"/>
      <c r="AJ7" s="256"/>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7" t="str">
        <f>Sheet1!B12</f>
        <v>นางสาวอำพร มูลปิน</v>
      </c>
      <c r="G9" s="257"/>
      <c r="H9" s="257"/>
      <c r="I9" s="257"/>
      <c r="J9" s="257"/>
      <c r="K9" s="257"/>
      <c r="L9" s="257"/>
      <c r="M9" s="257"/>
      <c r="N9" s="257"/>
      <c r="O9" s="257"/>
      <c r="P9" s="257"/>
      <c r="Q9" s="257"/>
      <c r="R9" s="257"/>
      <c r="S9" s="2" t="str">
        <f>Sheet1!A13</f>
        <v>คู่สมรสจำเลยที่ 1</v>
      </c>
      <c r="Y9" s="258" t="str">
        <f>Sheet1!B13</f>
        <v>นายบุญทา ไชยมณี</v>
      </c>
      <c r="Z9" s="258"/>
      <c r="AA9" s="258"/>
      <c r="AB9" s="258"/>
      <c r="AC9" s="258"/>
      <c r="AD9" s="258"/>
      <c r="AE9" s="258"/>
      <c r="AF9" s="258"/>
      <c r="AG9" s="258"/>
      <c r="AH9" s="258"/>
      <c r="AI9" s="258"/>
      <c r="AJ9" s="258"/>
      <c r="AK9" s="138"/>
      <c r="AN9" s="138"/>
      <c r="AO9" s="163" t="s">
        <v>235</v>
      </c>
      <c r="AP9" s="138"/>
      <c r="AQ9" s="138"/>
    </row>
    <row r="10" spans="1:43">
      <c r="A10" s="19"/>
      <c r="B10" s="2" t="s">
        <v>212</v>
      </c>
      <c r="F10" s="257" t="str">
        <f>Sheet1!B14</f>
        <v>นางรัศมี เลวงค์</v>
      </c>
      <c r="G10" s="257"/>
      <c r="H10" s="257"/>
      <c r="I10" s="257"/>
      <c r="J10" s="257"/>
      <c r="K10" s="257"/>
      <c r="L10" s="257"/>
      <c r="M10" s="257"/>
      <c r="N10" s="257"/>
      <c r="O10" s="257"/>
      <c r="P10" s="257"/>
      <c r="Q10" s="257"/>
      <c r="R10" s="257"/>
      <c r="S10" s="2" t="s">
        <v>214</v>
      </c>
      <c r="Y10" s="258" t="str">
        <f>Sheet1!B15</f>
        <v>-</v>
      </c>
      <c r="Z10" s="258"/>
      <c r="AA10" s="258"/>
      <c r="AB10" s="258"/>
      <c r="AC10" s="258"/>
      <c r="AD10" s="258"/>
      <c r="AE10" s="258"/>
      <c r="AF10" s="258"/>
      <c r="AG10" s="258"/>
      <c r="AH10" s="258"/>
      <c r="AI10" s="258"/>
      <c r="AJ10" s="258"/>
      <c r="AK10" s="138"/>
      <c r="AN10" s="138"/>
      <c r="AO10" s="164" t="s">
        <v>236</v>
      </c>
      <c r="AP10" s="138"/>
      <c r="AQ10" s="138"/>
    </row>
    <row r="11" spans="1:43" hidden="1">
      <c r="A11" s="19"/>
      <c r="B11" s="2" t="s">
        <v>213</v>
      </c>
      <c r="F11" s="257" t="str">
        <f>Sheet1!B16</f>
        <v>นายภรัณยู ฮวดเจริญ</v>
      </c>
      <c r="G11" s="257"/>
      <c r="H11" s="257"/>
      <c r="I11" s="257"/>
      <c r="J11" s="257"/>
      <c r="K11" s="257"/>
      <c r="L11" s="257"/>
      <c r="M11" s="257"/>
      <c r="N11" s="257"/>
      <c r="O11" s="257"/>
      <c r="P11" s="257"/>
      <c r="Q11" s="257"/>
      <c r="R11" s="257"/>
      <c r="S11" s="2" t="s">
        <v>215</v>
      </c>
      <c r="Y11" s="258" t="str">
        <f>Sheet1!B17</f>
        <v>-</v>
      </c>
      <c r="Z11" s="258"/>
      <c r="AA11" s="258"/>
      <c r="AB11" s="258"/>
      <c r="AC11" s="258"/>
      <c r="AD11" s="258"/>
      <c r="AE11" s="258"/>
      <c r="AF11" s="258"/>
      <c r="AG11" s="258"/>
      <c r="AH11" s="258"/>
      <c r="AI11" s="258"/>
      <c r="AJ11" s="258"/>
      <c r="AK11" s="138"/>
      <c r="AL11" s="138"/>
      <c r="AM11" s="138"/>
      <c r="AN11" s="138"/>
      <c r="AO11" s="164" t="s">
        <v>237</v>
      </c>
      <c r="AP11" s="138"/>
      <c r="AQ11" s="138"/>
    </row>
    <row r="12" spans="1:43" hidden="1">
      <c r="A12" s="19"/>
      <c r="B12" s="2" t="s">
        <v>216</v>
      </c>
      <c r="F12" s="257">
        <f>Sheet1!B18</f>
        <v>0</v>
      </c>
      <c r="G12" s="257"/>
      <c r="H12" s="257"/>
      <c r="I12" s="257"/>
      <c r="J12" s="257"/>
      <c r="K12" s="257"/>
      <c r="L12" s="257"/>
      <c r="M12" s="257"/>
      <c r="N12" s="257"/>
      <c r="O12" s="257"/>
      <c r="P12" s="257"/>
      <c r="Q12" s="257"/>
      <c r="R12" s="257"/>
      <c r="S12" s="2" t="s">
        <v>219</v>
      </c>
      <c r="Y12" s="258">
        <f>Sheet1!B19</f>
        <v>0</v>
      </c>
      <c r="Z12" s="258"/>
      <c r="AA12" s="258"/>
      <c r="AB12" s="258"/>
      <c r="AC12" s="258"/>
      <c r="AD12" s="258"/>
      <c r="AE12" s="258"/>
      <c r="AF12" s="258"/>
      <c r="AG12" s="258"/>
      <c r="AH12" s="258"/>
      <c r="AI12" s="258"/>
      <c r="AJ12" s="258"/>
      <c r="AK12" s="138"/>
      <c r="AL12" s="138"/>
      <c r="AM12" s="138"/>
      <c r="AN12" s="138"/>
      <c r="AO12" s="164"/>
      <c r="AP12" s="138"/>
      <c r="AQ12" s="138"/>
    </row>
    <row r="13" spans="1:43" hidden="1">
      <c r="A13" s="19"/>
      <c r="B13" s="2" t="s">
        <v>217</v>
      </c>
      <c r="F13" s="257">
        <f>Sheet1!B20</f>
        <v>0</v>
      </c>
      <c r="G13" s="257"/>
      <c r="H13" s="257"/>
      <c r="I13" s="257"/>
      <c r="J13" s="257"/>
      <c r="K13" s="257"/>
      <c r="L13" s="257"/>
      <c r="M13" s="257"/>
      <c r="N13" s="257"/>
      <c r="O13" s="257"/>
      <c r="P13" s="257"/>
      <c r="Q13" s="257"/>
      <c r="R13" s="257"/>
      <c r="S13" s="2" t="s">
        <v>220</v>
      </c>
      <c r="Y13" s="258">
        <f>Sheet1!B21</f>
        <v>0</v>
      </c>
      <c r="Z13" s="258"/>
      <c r="AA13" s="258"/>
      <c r="AB13" s="258"/>
      <c r="AC13" s="258"/>
      <c r="AD13" s="258"/>
      <c r="AE13" s="258"/>
      <c r="AF13" s="258"/>
      <c r="AG13" s="258"/>
      <c r="AH13" s="258"/>
      <c r="AI13" s="258"/>
      <c r="AJ13" s="258"/>
      <c r="AK13" s="138"/>
      <c r="AL13" s="138"/>
      <c r="AM13" s="138"/>
      <c r="AN13" s="138"/>
      <c r="AO13" s="138"/>
      <c r="AP13" s="138"/>
      <c r="AQ13" s="138"/>
    </row>
    <row r="14" spans="1:43" hidden="1">
      <c r="A14" s="19"/>
      <c r="B14" s="2" t="s">
        <v>218</v>
      </c>
      <c r="F14" s="257">
        <f>Sheet1!B22</f>
        <v>0</v>
      </c>
      <c r="G14" s="257"/>
      <c r="H14" s="257"/>
      <c r="I14" s="257"/>
      <c r="J14" s="257"/>
      <c r="K14" s="257"/>
      <c r="L14" s="257"/>
      <c r="M14" s="257"/>
      <c r="N14" s="257"/>
      <c r="O14" s="257"/>
      <c r="P14" s="257"/>
      <c r="Q14" s="257"/>
      <c r="R14" s="257"/>
      <c r="S14" s="2" t="s">
        <v>221</v>
      </c>
      <c r="Y14" s="258">
        <f>Sheet1!B23</f>
        <v>0</v>
      </c>
      <c r="Z14" s="258"/>
      <c r="AA14" s="258"/>
      <c r="AB14" s="258"/>
      <c r="AC14" s="258"/>
      <c r="AD14" s="258"/>
      <c r="AE14" s="258"/>
      <c r="AF14" s="258"/>
      <c r="AG14" s="258"/>
      <c r="AH14" s="258"/>
      <c r="AI14" s="258"/>
      <c r="AJ14" s="258"/>
      <c r="AK14" s="138"/>
      <c r="AL14" s="138"/>
      <c r="AM14" s="138"/>
      <c r="AN14" s="138"/>
      <c r="AO14" s="138"/>
      <c r="AP14" s="138"/>
      <c r="AQ14" s="138"/>
    </row>
    <row r="15" spans="1:43" hidden="1">
      <c r="A15" s="19"/>
      <c r="B15" s="2" t="s">
        <v>224</v>
      </c>
      <c r="F15" s="257">
        <f>Sheet1!B24</f>
        <v>0</v>
      </c>
      <c r="G15" s="257"/>
      <c r="H15" s="257"/>
      <c r="I15" s="257"/>
      <c r="J15" s="257"/>
      <c r="K15" s="257"/>
      <c r="L15" s="257"/>
      <c r="M15" s="257"/>
      <c r="N15" s="257"/>
      <c r="O15" s="257"/>
      <c r="P15" s="257"/>
      <c r="Q15" s="257"/>
      <c r="R15" s="257"/>
      <c r="S15" s="2" t="s">
        <v>228</v>
      </c>
      <c r="Y15" s="258">
        <f>Sheet1!B26</f>
        <v>0</v>
      </c>
      <c r="Z15" s="258"/>
      <c r="AA15" s="258"/>
      <c r="AB15" s="258"/>
      <c r="AC15" s="258"/>
      <c r="AD15" s="258"/>
      <c r="AE15" s="258"/>
      <c r="AF15" s="258"/>
      <c r="AG15" s="258"/>
      <c r="AH15" s="258"/>
      <c r="AI15" s="258"/>
      <c r="AJ15" s="258"/>
      <c r="AK15" s="138"/>
      <c r="AL15" s="138"/>
      <c r="AM15" s="138"/>
      <c r="AN15" s="138"/>
      <c r="AO15" s="138"/>
      <c r="AP15" s="138"/>
      <c r="AQ15" s="138"/>
    </row>
    <row r="16" spans="1:43" hidden="1">
      <c r="A16" s="19"/>
      <c r="B16" s="2" t="s">
        <v>225</v>
      </c>
      <c r="F16" s="257" t="e">
        <f>Sheet1!#REF!</f>
        <v>#REF!</v>
      </c>
      <c r="G16" s="257"/>
      <c r="H16" s="257"/>
      <c r="I16" s="257"/>
      <c r="J16" s="257"/>
      <c r="K16" s="257"/>
      <c r="L16" s="257"/>
      <c r="M16" s="257"/>
      <c r="N16" s="257"/>
      <c r="O16" s="257"/>
      <c r="P16" s="257"/>
      <c r="Q16" s="257"/>
      <c r="R16" s="257"/>
      <c r="S16" s="2" t="s">
        <v>229</v>
      </c>
      <c r="Y16" s="258">
        <f>Sheet1!B27</f>
        <v>0</v>
      </c>
      <c r="Z16" s="258"/>
      <c r="AA16" s="258"/>
      <c r="AB16" s="258"/>
      <c r="AC16" s="258"/>
      <c r="AD16" s="258"/>
      <c r="AE16" s="258"/>
      <c r="AF16" s="258"/>
      <c r="AG16" s="258"/>
      <c r="AH16" s="258"/>
      <c r="AI16" s="258"/>
      <c r="AJ16" s="258"/>
      <c r="AK16" s="138"/>
      <c r="AL16" s="138"/>
      <c r="AM16" s="138"/>
      <c r="AN16" s="138"/>
      <c r="AO16" s="138"/>
      <c r="AP16" s="138"/>
      <c r="AQ16" s="138"/>
    </row>
    <row r="17" spans="1:43" hidden="1">
      <c r="A17" s="19"/>
      <c r="B17" s="2" t="s">
        <v>226</v>
      </c>
      <c r="F17" s="257">
        <f>Sheet1!B28</f>
        <v>0</v>
      </c>
      <c r="G17" s="257"/>
      <c r="H17" s="257"/>
      <c r="I17" s="257"/>
      <c r="J17" s="257"/>
      <c r="K17" s="257"/>
      <c r="L17" s="257"/>
      <c r="M17" s="257"/>
      <c r="N17" s="257"/>
      <c r="O17" s="257"/>
      <c r="P17" s="257"/>
      <c r="Q17" s="257"/>
      <c r="R17" s="257"/>
      <c r="S17" s="2" t="s">
        <v>230</v>
      </c>
      <c r="Y17" s="258">
        <f>Sheet1!B29</f>
        <v>0</v>
      </c>
      <c r="Z17" s="258"/>
      <c r="AA17" s="258"/>
      <c r="AB17" s="258"/>
      <c r="AC17" s="258"/>
      <c r="AD17" s="258"/>
      <c r="AE17" s="258"/>
      <c r="AF17" s="258"/>
      <c r="AG17" s="258"/>
      <c r="AH17" s="258"/>
      <c r="AI17" s="258"/>
      <c r="AJ17" s="258"/>
      <c r="AK17" s="138"/>
      <c r="AL17" s="138"/>
      <c r="AM17" s="138"/>
      <c r="AN17" s="138"/>
      <c r="AO17" s="138"/>
      <c r="AP17" s="138"/>
      <c r="AQ17" s="138"/>
    </row>
    <row r="18" spans="1:43" hidden="1">
      <c r="A18" s="19"/>
      <c r="B18" s="2" t="s">
        <v>227</v>
      </c>
      <c r="F18" s="257">
        <f>Sheet1!B30</f>
        <v>0</v>
      </c>
      <c r="G18" s="257"/>
      <c r="H18" s="257"/>
      <c r="I18" s="257"/>
      <c r="J18" s="257"/>
      <c r="K18" s="257"/>
      <c r="L18" s="257"/>
      <c r="M18" s="257"/>
      <c r="N18" s="257"/>
      <c r="O18" s="257"/>
      <c r="P18" s="257"/>
      <c r="Q18" s="257"/>
      <c r="R18" s="257"/>
      <c r="S18" s="2" t="s">
        <v>223</v>
      </c>
      <c r="Y18" s="258">
        <f>Sheet1!B31</f>
        <v>0</v>
      </c>
      <c r="Z18" s="258"/>
      <c r="AA18" s="258"/>
      <c r="AB18" s="258"/>
      <c r="AC18" s="258"/>
      <c r="AD18" s="258"/>
      <c r="AE18" s="258"/>
      <c r="AF18" s="258"/>
      <c r="AG18" s="258"/>
      <c r="AH18" s="258"/>
      <c r="AI18" s="258"/>
      <c r="AJ18" s="258"/>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51" t="s">
        <v>205</v>
      </c>
      <c r="B20" s="251"/>
      <c r="C20" s="251"/>
      <c r="D20" s="251"/>
      <c r="E20" s="251"/>
      <c r="F20" s="251"/>
      <c r="G20" s="251" t="s">
        <v>222</v>
      </c>
      <c r="H20" s="251"/>
      <c r="I20" s="251"/>
      <c r="J20" s="251"/>
      <c r="K20" s="251"/>
      <c r="L20" s="251"/>
      <c r="M20" s="251"/>
      <c r="N20" s="251"/>
      <c r="O20" s="251"/>
      <c r="P20" s="251"/>
      <c r="Q20" s="251"/>
      <c r="R20" s="251"/>
      <c r="S20" s="251"/>
      <c r="T20" s="251" t="s">
        <v>263</v>
      </c>
      <c r="U20" s="251"/>
      <c r="V20" s="251"/>
      <c r="W20" s="251"/>
      <c r="X20" s="261" t="s">
        <v>233</v>
      </c>
      <c r="Y20" s="261"/>
      <c r="Z20" s="261"/>
      <c r="AA20" s="261"/>
      <c r="AB20" s="261"/>
      <c r="AC20" s="261"/>
      <c r="AD20" s="261"/>
      <c r="AE20" s="261"/>
      <c r="AF20" s="261"/>
      <c r="AG20" s="261"/>
      <c r="AH20" s="261"/>
      <c r="AI20" s="261"/>
      <c r="AJ20" s="261"/>
      <c r="AK20" s="138"/>
      <c r="AL20" s="138"/>
      <c r="AM20" s="138"/>
      <c r="AN20" s="138"/>
      <c r="AO20" s="138"/>
      <c r="AP20" s="138"/>
      <c r="AQ20" s="138"/>
    </row>
    <row r="21" spans="1:43" ht="64.5" customHeight="1">
      <c r="A21" s="252" t="str">
        <f>IF(F9=0,"ซ่อนช่อง",B9)</f>
        <v>จำเลยที่ 1</v>
      </c>
      <c r="B21" s="252"/>
      <c r="C21" s="252"/>
      <c r="D21" s="252"/>
      <c r="E21" s="252"/>
      <c r="F21" s="252"/>
      <c r="G21" s="263" t="s">
        <v>234</v>
      </c>
      <c r="H21" s="263"/>
      <c r="I21" s="263"/>
      <c r="J21" s="263"/>
      <c r="K21" s="263"/>
      <c r="L21" s="263"/>
      <c r="M21" s="263"/>
      <c r="N21" s="263"/>
      <c r="O21" s="263"/>
      <c r="P21" s="263"/>
      <c r="Q21" s="263"/>
      <c r="R21" s="263"/>
      <c r="S21" s="263"/>
      <c r="T21" s="264">
        <f>VLOOKUP(A21,Sheet1!A11:G31,4,0)</f>
        <v>0</v>
      </c>
      <c r="U21" s="264"/>
      <c r="V21" s="264"/>
      <c r="W21" s="264"/>
      <c r="X21" s="262">
        <f>IF(OR(T21="ไม่พบ",T21="-"),"-",VLOOKUP(A21,Sheet1!A11:G31,5,0))</f>
        <v>0</v>
      </c>
      <c r="Y21" s="262"/>
      <c r="Z21" s="262"/>
      <c r="AA21" s="262"/>
      <c r="AB21" s="262"/>
      <c r="AC21" s="262"/>
      <c r="AD21" s="262"/>
      <c r="AE21" s="262"/>
      <c r="AF21" s="262"/>
      <c r="AG21" s="262"/>
      <c r="AH21" s="262"/>
      <c r="AI21" s="262"/>
      <c r="AJ21" s="262"/>
      <c r="AK21" s="138"/>
      <c r="AL21" s="138"/>
      <c r="AM21" s="138"/>
      <c r="AN21" s="138"/>
      <c r="AO21" s="138"/>
      <c r="AP21" s="138"/>
      <c r="AQ21" s="138"/>
    </row>
    <row r="22" spans="1:43" ht="21.75" customHeight="1">
      <c r="A22" s="252"/>
      <c r="B22" s="252"/>
      <c r="C22" s="252"/>
      <c r="D22" s="252"/>
      <c r="E22" s="252"/>
      <c r="F22" s="252"/>
      <c r="G22" s="263" t="s">
        <v>262</v>
      </c>
      <c r="H22" s="263"/>
      <c r="I22" s="263"/>
      <c r="J22" s="263"/>
      <c r="K22" s="263"/>
      <c r="L22" s="263"/>
      <c r="M22" s="263"/>
      <c r="N22" s="263"/>
      <c r="O22" s="263"/>
      <c r="P22" s="263"/>
      <c r="Q22" s="263"/>
      <c r="R22" s="263"/>
      <c r="S22" s="263"/>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2" t="str">
        <f>IF(Y9=0,"ซ่อนช่อง",S9)</f>
        <v>คู่สมรสจำเลยที่ 1</v>
      </c>
      <c r="B23" s="252"/>
      <c r="C23" s="252"/>
      <c r="D23" s="252"/>
      <c r="E23" s="252"/>
      <c r="F23" s="252"/>
      <c r="G23" s="263" t="s">
        <v>234</v>
      </c>
      <c r="H23" s="263"/>
      <c r="I23" s="263"/>
      <c r="J23" s="263"/>
      <c r="K23" s="263"/>
      <c r="L23" s="263"/>
      <c r="M23" s="263"/>
      <c r="N23" s="263"/>
      <c r="O23" s="263"/>
      <c r="P23" s="263"/>
      <c r="Q23" s="263"/>
      <c r="R23" s="263"/>
      <c r="S23" s="263"/>
      <c r="T23" s="264">
        <f>VLOOKUP(A23,Sheet1!A11:G31,4,0)</f>
        <v>0</v>
      </c>
      <c r="U23" s="264"/>
      <c r="V23" s="264"/>
      <c r="W23" s="264"/>
      <c r="X23" s="262">
        <f>IF(OR(T23="ไม่พบ",T23="-"),"-",VLOOKUP(A23,Sheet1!A11:G31,5,0))</f>
        <v>0</v>
      </c>
      <c r="Y23" s="262"/>
      <c r="Z23" s="262"/>
      <c r="AA23" s="262"/>
      <c r="AB23" s="262"/>
      <c r="AC23" s="262"/>
      <c r="AD23" s="262"/>
      <c r="AE23" s="262"/>
      <c r="AF23" s="262"/>
      <c r="AG23" s="262"/>
      <c r="AH23" s="262"/>
      <c r="AI23" s="262"/>
      <c r="AJ23" s="262"/>
      <c r="AK23" s="138"/>
      <c r="AL23" s="138"/>
      <c r="AM23" s="138"/>
      <c r="AN23" s="138"/>
      <c r="AO23" s="138"/>
      <c r="AP23" s="138"/>
      <c r="AQ23" s="138"/>
    </row>
    <row r="24" spans="1:43" ht="21.75" customHeight="1">
      <c r="A24" s="252"/>
      <c r="B24" s="252"/>
      <c r="C24" s="252"/>
      <c r="D24" s="252"/>
      <c r="E24" s="252"/>
      <c r="F24" s="252"/>
      <c r="G24" s="263" t="s">
        <v>262</v>
      </c>
      <c r="H24" s="263"/>
      <c r="I24" s="263"/>
      <c r="J24" s="263"/>
      <c r="K24" s="263"/>
      <c r="L24" s="263"/>
      <c r="M24" s="263"/>
      <c r="N24" s="263"/>
      <c r="O24" s="263"/>
      <c r="P24" s="263"/>
      <c r="Q24" s="263"/>
      <c r="R24" s="263"/>
      <c r="S24" s="263"/>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2" t="str">
        <f>IF(F10=0,"ซ่อนช่อง","จำเลยที่ 2")</f>
        <v>จำเลยที่ 2</v>
      </c>
      <c r="B25" s="252"/>
      <c r="C25" s="252"/>
      <c r="D25" s="252"/>
      <c r="E25" s="252"/>
      <c r="F25" s="252"/>
      <c r="G25" s="263" t="s">
        <v>234</v>
      </c>
      <c r="H25" s="263"/>
      <c r="I25" s="263"/>
      <c r="J25" s="263"/>
      <c r="K25" s="263"/>
      <c r="L25" s="263"/>
      <c r="M25" s="263"/>
      <c r="N25" s="263"/>
      <c r="O25" s="263"/>
      <c r="P25" s="263"/>
      <c r="Q25" s="263"/>
      <c r="R25" s="263"/>
      <c r="S25" s="263"/>
      <c r="T25" s="265">
        <f>VLOOKUP(A25,Sheet1!A11:G31,4,0)</f>
        <v>0</v>
      </c>
      <c r="U25" s="266"/>
      <c r="V25" s="266"/>
      <c r="W25" s="267"/>
      <c r="X25" s="268">
        <f>IF(OR(T25="ไม่พบ",T25="-"),"-",VLOOKUP(A25,Sheet1!A11:G31,5,0))</f>
        <v>0</v>
      </c>
      <c r="Y25" s="269"/>
      <c r="Z25" s="269"/>
      <c r="AA25" s="269"/>
      <c r="AB25" s="269"/>
      <c r="AC25" s="269"/>
      <c r="AD25" s="269"/>
      <c r="AE25" s="269"/>
      <c r="AF25" s="269"/>
      <c r="AG25" s="269"/>
      <c r="AH25" s="269"/>
      <c r="AI25" s="269"/>
      <c r="AJ25" s="270"/>
      <c r="AK25" s="138"/>
      <c r="AL25" s="138"/>
      <c r="AM25" s="138"/>
      <c r="AN25" s="138"/>
      <c r="AO25" s="138"/>
      <c r="AP25" s="138"/>
      <c r="AQ25" s="138"/>
    </row>
    <row r="26" spans="1:43" ht="21.75" customHeight="1">
      <c r="A26" s="252"/>
      <c r="B26" s="252"/>
      <c r="C26" s="252"/>
      <c r="D26" s="252"/>
      <c r="E26" s="252"/>
      <c r="F26" s="252"/>
      <c r="G26" s="263" t="s">
        <v>262</v>
      </c>
      <c r="H26" s="263"/>
      <c r="I26" s="263"/>
      <c r="J26" s="263"/>
      <c r="K26" s="263"/>
      <c r="L26" s="263"/>
      <c r="M26" s="263"/>
      <c r="N26" s="263"/>
      <c r="O26" s="263"/>
      <c r="P26" s="263"/>
      <c r="Q26" s="263"/>
      <c r="R26" s="263"/>
      <c r="S26" s="263"/>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2" t="str">
        <f>IF(Y10=0,"ซ่อนช่อง","คู่สมรสจำเลยที่ 2")</f>
        <v>คู่สมรสจำเลยที่ 2</v>
      </c>
      <c r="B27" s="252"/>
      <c r="C27" s="252"/>
      <c r="D27" s="252"/>
      <c r="E27" s="252"/>
      <c r="F27" s="252"/>
      <c r="G27" s="263" t="s">
        <v>234</v>
      </c>
      <c r="H27" s="263"/>
      <c r="I27" s="263"/>
      <c r="J27" s="263"/>
      <c r="K27" s="263"/>
      <c r="L27" s="263"/>
      <c r="M27" s="263"/>
      <c r="N27" s="263"/>
      <c r="O27" s="263"/>
      <c r="P27" s="263"/>
      <c r="Q27" s="263"/>
      <c r="R27" s="263"/>
      <c r="S27" s="263"/>
      <c r="T27" s="264">
        <f>VLOOKUP(A27,Sheet1!A11:G31,4,0)</f>
        <v>0</v>
      </c>
      <c r="U27" s="264"/>
      <c r="V27" s="264"/>
      <c r="W27" s="264"/>
      <c r="X27" s="262">
        <f>IF(OR(T27="ไม่พบ",T27="-"),"-",VLOOKUP(A27,Sheet1!A11:G31,5,0))</f>
        <v>0</v>
      </c>
      <c r="Y27" s="262"/>
      <c r="Z27" s="262"/>
      <c r="AA27" s="262"/>
      <c r="AB27" s="262"/>
      <c r="AC27" s="262"/>
      <c r="AD27" s="262"/>
      <c r="AE27" s="262"/>
      <c r="AF27" s="262"/>
      <c r="AG27" s="262"/>
      <c r="AH27" s="262"/>
      <c r="AI27" s="262"/>
      <c r="AJ27" s="262"/>
      <c r="AK27" s="138"/>
      <c r="AL27" s="138"/>
      <c r="AM27" s="138"/>
      <c r="AN27" s="138"/>
      <c r="AO27" s="138"/>
      <c r="AP27" s="138"/>
      <c r="AQ27" s="138"/>
    </row>
    <row r="28" spans="1:43" ht="21.75" customHeight="1">
      <c r="A28" s="252"/>
      <c r="B28" s="252"/>
      <c r="C28" s="252"/>
      <c r="D28" s="252"/>
      <c r="E28" s="252"/>
      <c r="F28" s="252"/>
      <c r="G28" s="263" t="s">
        <v>262</v>
      </c>
      <c r="H28" s="263"/>
      <c r="I28" s="263"/>
      <c r="J28" s="263"/>
      <c r="K28" s="263"/>
      <c r="L28" s="263"/>
      <c r="M28" s="263"/>
      <c r="N28" s="263"/>
      <c r="O28" s="263"/>
      <c r="P28" s="263"/>
      <c r="Q28" s="263"/>
      <c r="R28" s="263"/>
      <c r="S28" s="263"/>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hidden="1" customHeight="1">
      <c r="A29" s="252" t="str">
        <f>IF(F11=0,"ซ่อนช่อง","จำเลยที่ 3")</f>
        <v>จำเลยที่ 3</v>
      </c>
      <c r="B29" s="252"/>
      <c r="C29" s="252"/>
      <c r="D29" s="252"/>
      <c r="E29" s="252"/>
      <c r="F29" s="252"/>
      <c r="G29" s="263" t="s">
        <v>234</v>
      </c>
      <c r="H29" s="263"/>
      <c r="I29" s="263"/>
      <c r="J29" s="263"/>
      <c r="K29" s="263"/>
      <c r="L29" s="263"/>
      <c r="M29" s="263"/>
      <c r="N29" s="263"/>
      <c r="O29" s="263"/>
      <c r="P29" s="263"/>
      <c r="Q29" s="263"/>
      <c r="R29" s="263"/>
      <c r="S29" s="263"/>
      <c r="T29" s="264">
        <f>VLOOKUP(A29,Sheet1!A11:G31,4,0)</f>
        <v>0</v>
      </c>
      <c r="U29" s="264"/>
      <c r="V29" s="264"/>
      <c r="W29" s="264"/>
      <c r="X29" s="262">
        <f>IF(OR(T29="ไม่พบ",T29="-"),"-",VLOOKUP(A29,Sheet1!A11:G31,5,0))</f>
        <v>0</v>
      </c>
      <c r="Y29" s="262"/>
      <c r="Z29" s="262"/>
      <c r="AA29" s="262"/>
      <c r="AB29" s="262"/>
      <c r="AC29" s="262"/>
      <c r="AD29" s="262"/>
      <c r="AE29" s="262"/>
      <c r="AF29" s="262"/>
      <c r="AG29" s="262"/>
      <c r="AH29" s="262"/>
      <c r="AI29" s="262"/>
      <c r="AJ29" s="262"/>
      <c r="AK29" s="138"/>
      <c r="AL29" s="138"/>
      <c r="AM29" s="138"/>
      <c r="AN29" s="138"/>
      <c r="AO29" s="138"/>
      <c r="AP29" s="138"/>
      <c r="AQ29" s="138"/>
    </row>
    <row r="30" spans="1:43" ht="21.75" hidden="1" customHeight="1">
      <c r="A30" s="252"/>
      <c r="B30" s="252"/>
      <c r="C30" s="252"/>
      <c r="D30" s="252"/>
      <c r="E30" s="252"/>
      <c r="F30" s="252"/>
      <c r="G30" s="263" t="s">
        <v>262</v>
      </c>
      <c r="H30" s="263"/>
      <c r="I30" s="263"/>
      <c r="J30" s="263"/>
      <c r="K30" s="263"/>
      <c r="L30" s="263"/>
      <c r="M30" s="263"/>
      <c r="N30" s="263"/>
      <c r="O30" s="263"/>
      <c r="P30" s="263"/>
      <c r="Q30" s="263"/>
      <c r="R30" s="263"/>
      <c r="S30" s="263"/>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hidden="1" customHeight="1">
      <c r="A31" s="252" t="str">
        <f>IF(Y11=0,"ซ่อนช่อง","คู่สมรสจำเลยที่ 3")</f>
        <v>คู่สมรสจำเลยที่ 3</v>
      </c>
      <c r="B31" s="252"/>
      <c r="C31" s="252"/>
      <c r="D31" s="252"/>
      <c r="E31" s="252"/>
      <c r="F31" s="252"/>
      <c r="G31" s="263" t="s">
        <v>234</v>
      </c>
      <c r="H31" s="263"/>
      <c r="I31" s="263"/>
      <c r="J31" s="263"/>
      <c r="K31" s="263"/>
      <c r="L31" s="263"/>
      <c r="M31" s="263"/>
      <c r="N31" s="263"/>
      <c r="O31" s="263"/>
      <c r="P31" s="263"/>
      <c r="Q31" s="263"/>
      <c r="R31" s="263"/>
      <c r="S31" s="263"/>
      <c r="T31" s="264">
        <f>VLOOKUP(A31,Sheet1!A11:G31,4,0)</f>
        <v>0</v>
      </c>
      <c r="U31" s="264"/>
      <c r="V31" s="264"/>
      <c r="W31" s="264"/>
      <c r="X31" s="262">
        <f>IF(OR(T31="ไม่พบ",T31="-"),"-",VLOOKUP(A31,Sheet1!A11:G31,5,0))</f>
        <v>0</v>
      </c>
      <c r="Y31" s="262"/>
      <c r="Z31" s="262"/>
      <c r="AA31" s="262"/>
      <c r="AB31" s="262"/>
      <c r="AC31" s="262"/>
      <c r="AD31" s="262"/>
      <c r="AE31" s="262"/>
      <c r="AF31" s="262"/>
      <c r="AG31" s="262"/>
      <c r="AH31" s="262"/>
      <c r="AI31" s="262"/>
      <c r="AJ31" s="262"/>
      <c r="AK31" s="138"/>
      <c r="AL31" s="138"/>
      <c r="AM31" s="138"/>
      <c r="AN31" s="138"/>
      <c r="AO31" s="138"/>
      <c r="AP31" s="138"/>
      <c r="AQ31" s="138"/>
    </row>
    <row r="32" spans="1:43" ht="21.75" hidden="1" customHeight="1">
      <c r="A32" s="252"/>
      <c r="B32" s="252"/>
      <c r="C32" s="252"/>
      <c r="D32" s="252"/>
      <c r="E32" s="252"/>
      <c r="F32" s="252"/>
      <c r="G32" s="263" t="s">
        <v>262</v>
      </c>
      <c r="H32" s="263"/>
      <c r="I32" s="263"/>
      <c r="J32" s="263"/>
      <c r="K32" s="263"/>
      <c r="L32" s="263"/>
      <c r="M32" s="263"/>
      <c r="N32" s="263"/>
      <c r="O32" s="263"/>
      <c r="P32" s="263"/>
      <c r="Q32" s="263"/>
      <c r="R32" s="263"/>
      <c r="S32" s="263"/>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71" t="str">
        <f>IF(F12=0,"ซ่อนช่อง","จำเลยที่ 4")</f>
        <v>ซ่อนช่อง</v>
      </c>
      <c r="B33" s="272"/>
      <c r="C33" s="272"/>
      <c r="D33" s="272"/>
      <c r="E33" s="272"/>
      <c r="F33" s="273"/>
      <c r="G33" s="263" t="s">
        <v>234</v>
      </c>
      <c r="H33" s="263"/>
      <c r="I33" s="263"/>
      <c r="J33" s="263"/>
      <c r="K33" s="263"/>
      <c r="L33" s="263"/>
      <c r="M33" s="263"/>
      <c r="N33" s="263"/>
      <c r="O33" s="263"/>
      <c r="P33" s="263"/>
      <c r="Q33" s="263"/>
      <c r="R33" s="263"/>
      <c r="S33" s="263"/>
      <c r="T33" s="264" t="e">
        <f>VLOOKUP(A33,Sheet1!A11:G31,4,0)</f>
        <v>#N/A</v>
      </c>
      <c r="U33" s="264"/>
      <c r="V33" s="264"/>
      <c r="W33" s="264"/>
      <c r="X33" s="262" t="e">
        <f>IF(OR(T33="ไม่พบ",T33="-"),"-",VLOOKUP(A33,Sheet1!A11:G31,5,0))</f>
        <v>#N/A</v>
      </c>
      <c r="Y33" s="262"/>
      <c r="Z33" s="262"/>
      <c r="AA33" s="262"/>
      <c r="AB33" s="262"/>
      <c r="AC33" s="262"/>
      <c r="AD33" s="262"/>
      <c r="AE33" s="262"/>
      <c r="AF33" s="262"/>
      <c r="AG33" s="262"/>
      <c r="AH33" s="262"/>
      <c r="AI33" s="262"/>
      <c r="AJ33" s="262"/>
      <c r="AK33" s="138"/>
      <c r="AL33" s="138"/>
      <c r="AM33" s="138"/>
      <c r="AN33" s="138"/>
      <c r="AO33" s="138"/>
      <c r="AP33" s="138"/>
      <c r="AQ33" s="138"/>
    </row>
    <row r="34" spans="1:43" ht="21.75" hidden="1" customHeight="1">
      <c r="A34" s="274"/>
      <c r="B34" s="275"/>
      <c r="C34" s="275"/>
      <c r="D34" s="275"/>
      <c r="E34" s="275"/>
      <c r="F34" s="276"/>
      <c r="G34" s="263" t="s">
        <v>262</v>
      </c>
      <c r="H34" s="263"/>
      <c r="I34" s="263"/>
      <c r="J34" s="263"/>
      <c r="K34" s="263"/>
      <c r="L34" s="263"/>
      <c r="M34" s="263"/>
      <c r="N34" s="263"/>
      <c r="O34" s="263"/>
      <c r="P34" s="263"/>
      <c r="Q34" s="263"/>
      <c r="R34" s="263"/>
      <c r="S34" s="263"/>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2" t="str">
        <f>IF(Y12=0,"ซ่อนช่อง","คู่สมรสจำเลยที่ 4")</f>
        <v>ซ่อนช่อง</v>
      </c>
      <c r="B35" s="252"/>
      <c r="C35" s="252"/>
      <c r="D35" s="252"/>
      <c r="E35" s="252"/>
      <c r="F35" s="252"/>
      <c r="G35" s="263" t="s">
        <v>234</v>
      </c>
      <c r="H35" s="263"/>
      <c r="I35" s="263"/>
      <c r="J35" s="263"/>
      <c r="K35" s="263"/>
      <c r="L35" s="263"/>
      <c r="M35" s="263"/>
      <c r="N35" s="263"/>
      <c r="O35" s="263"/>
      <c r="P35" s="263"/>
      <c r="Q35" s="263"/>
      <c r="R35" s="263"/>
      <c r="S35" s="263"/>
      <c r="T35" s="264" t="e">
        <f>VLOOKUP(A35,Sheet1!A11:G31,4,0)</f>
        <v>#N/A</v>
      </c>
      <c r="U35" s="264"/>
      <c r="V35" s="264"/>
      <c r="W35" s="264"/>
      <c r="X35" s="262" t="e">
        <f>IF(OR(T35="ไม่พบ",T35="-"),"-",VLOOKUP(A35,Sheet1!A11:G31,5,0))</f>
        <v>#N/A</v>
      </c>
      <c r="Y35" s="262"/>
      <c r="Z35" s="262"/>
      <c r="AA35" s="262"/>
      <c r="AB35" s="262"/>
      <c r="AC35" s="262"/>
      <c r="AD35" s="262"/>
      <c r="AE35" s="262"/>
      <c r="AF35" s="262"/>
      <c r="AG35" s="262"/>
      <c r="AH35" s="262"/>
      <c r="AI35" s="262"/>
      <c r="AJ35" s="262"/>
      <c r="AK35" s="138"/>
      <c r="AL35" s="138"/>
      <c r="AM35" s="138"/>
      <c r="AN35" s="138"/>
      <c r="AO35" s="138"/>
      <c r="AP35" s="138"/>
      <c r="AQ35" s="138"/>
    </row>
    <row r="36" spans="1:43" ht="21.75" hidden="1" customHeight="1">
      <c r="A36" s="252"/>
      <c r="B36" s="252"/>
      <c r="C36" s="252"/>
      <c r="D36" s="252"/>
      <c r="E36" s="252"/>
      <c r="F36" s="252"/>
      <c r="G36" s="263" t="s">
        <v>262</v>
      </c>
      <c r="H36" s="263"/>
      <c r="I36" s="263"/>
      <c r="J36" s="263"/>
      <c r="K36" s="263"/>
      <c r="L36" s="263"/>
      <c r="M36" s="263"/>
      <c r="N36" s="263"/>
      <c r="O36" s="263"/>
      <c r="P36" s="263"/>
      <c r="Q36" s="263"/>
      <c r="R36" s="263"/>
      <c r="S36" s="263"/>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2" t="str">
        <f>IF(F13=0,"ซ่อนช่อง","จำเลยที่ 5")</f>
        <v>ซ่อนช่อง</v>
      </c>
      <c r="B37" s="252"/>
      <c r="C37" s="252"/>
      <c r="D37" s="252"/>
      <c r="E37" s="252"/>
      <c r="F37" s="252"/>
      <c r="G37" s="263" t="s">
        <v>234</v>
      </c>
      <c r="H37" s="263"/>
      <c r="I37" s="263"/>
      <c r="J37" s="263"/>
      <c r="K37" s="263"/>
      <c r="L37" s="263"/>
      <c r="M37" s="263"/>
      <c r="N37" s="263"/>
      <c r="O37" s="263"/>
      <c r="P37" s="263"/>
      <c r="Q37" s="263"/>
      <c r="R37" s="263"/>
      <c r="S37" s="263"/>
      <c r="T37" s="264" t="e">
        <f>VLOOKUP(A37,Sheet1!A11:G31,4,0)</f>
        <v>#N/A</v>
      </c>
      <c r="U37" s="264"/>
      <c r="V37" s="264"/>
      <c r="W37" s="264"/>
      <c r="X37" s="262" t="e">
        <f>IF(OR(T37="ไม่พบ",T37="-"),"-",VLOOKUP(A37,Sheet1!A11:G31,5,0))</f>
        <v>#N/A</v>
      </c>
      <c r="Y37" s="262"/>
      <c r="Z37" s="262"/>
      <c r="AA37" s="262"/>
      <c r="AB37" s="262"/>
      <c r="AC37" s="262"/>
      <c r="AD37" s="262"/>
      <c r="AE37" s="262"/>
      <c r="AF37" s="262"/>
      <c r="AG37" s="262"/>
      <c r="AH37" s="262"/>
      <c r="AI37" s="262"/>
      <c r="AJ37" s="262"/>
      <c r="AK37" s="138"/>
      <c r="AL37" s="138"/>
      <c r="AM37" s="138"/>
      <c r="AN37" s="138"/>
      <c r="AO37" s="138"/>
      <c r="AP37" s="138"/>
      <c r="AQ37" s="138"/>
    </row>
    <row r="38" spans="1:43" ht="21.75" hidden="1" customHeight="1">
      <c r="A38" s="252"/>
      <c r="B38" s="252"/>
      <c r="C38" s="252"/>
      <c r="D38" s="252"/>
      <c r="E38" s="252"/>
      <c r="F38" s="252"/>
      <c r="G38" s="263" t="s">
        <v>262</v>
      </c>
      <c r="H38" s="263"/>
      <c r="I38" s="263"/>
      <c r="J38" s="263"/>
      <c r="K38" s="263"/>
      <c r="L38" s="263"/>
      <c r="M38" s="263"/>
      <c r="N38" s="263"/>
      <c r="O38" s="263"/>
      <c r="P38" s="263"/>
      <c r="Q38" s="263"/>
      <c r="R38" s="263"/>
      <c r="S38" s="263"/>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2" t="str">
        <f>IF(Y13=0,"ซ่อนช่อง","คู่สมรสจำเลยที่ 5")</f>
        <v>ซ่อนช่อง</v>
      </c>
      <c r="B39" s="252"/>
      <c r="C39" s="252"/>
      <c r="D39" s="252"/>
      <c r="E39" s="252"/>
      <c r="F39" s="252"/>
      <c r="G39" s="263" t="s">
        <v>234</v>
      </c>
      <c r="H39" s="263"/>
      <c r="I39" s="263"/>
      <c r="J39" s="263"/>
      <c r="K39" s="263"/>
      <c r="L39" s="263"/>
      <c r="M39" s="263"/>
      <c r="N39" s="263"/>
      <c r="O39" s="263"/>
      <c r="P39" s="263"/>
      <c r="Q39" s="263"/>
      <c r="R39" s="263"/>
      <c r="S39" s="263"/>
      <c r="T39" s="264" t="e">
        <f>VLOOKUP(A39,Sheet1!A11:G31,4,0)</f>
        <v>#N/A</v>
      </c>
      <c r="U39" s="264"/>
      <c r="V39" s="264"/>
      <c r="W39" s="264"/>
      <c r="X39" s="262" t="e">
        <f>IF(OR(T39="ไม่พบ",T39="-"),"-",VLOOKUP(A39,Sheet1!A11:G31,5,0))</f>
        <v>#N/A</v>
      </c>
      <c r="Y39" s="262"/>
      <c r="Z39" s="262"/>
      <c r="AA39" s="262"/>
      <c r="AB39" s="262"/>
      <c r="AC39" s="262"/>
      <c r="AD39" s="262"/>
      <c r="AE39" s="262"/>
      <c r="AF39" s="262"/>
      <c r="AG39" s="262"/>
      <c r="AH39" s="262"/>
      <c r="AI39" s="262"/>
      <c r="AJ39" s="262"/>
      <c r="AK39" s="138"/>
      <c r="AL39" s="138"/>
      <c r="AM39" s="138"/>
      <c r="AN39" s="138"/>
      <c r="AO39" s="138"/>
      <c r="AP39" s="138"/>
      <c r="AQ39" s="138"/>
    </row>
    <row r="40" spans="1:43" ht="21.75" hidden="1" customHeight="1">
      <c r="A40" s="252"/>
      <c r="B40" s="252"/>
      <c r="C40" s="252"/>
      <c r="D40" s="252"/>
      <c r="E40" s="252"/>
      <c r="F40" s="252"/>
      <c r="G40" s="263" t="s">
        <v>262</v>
      </c>
      <c r="H40" s="263"/>
      <c r="I40" s="263"/>
      <c r="J40" s="263"/>
      <c r="K40" s="263"/>
      <c r="L40" s="263"/>
      <c r="M40" s="263"/>
      <c r="N40" s="263"/>
      <c r="O40" s="263"/>
      <c r="P40" s="263"/>
      <c r="Q40" s="263"/>
      <c r="R40" s="263"/>
      <c r="S40" s="263"/>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2" t="str">
        <f>IF(F14=0,"ซ่อนช่อง","จำเลยที่ 6")</f>
        <v>ซ่อนช่อง</v>
      </c>
      <c r="B41" s="252"/>
      <c r="C41" s="252"/>
      <c r="D41" s="252"/>
      <c r="E41" s="252"/>
      <c r="F41" s="252"/>
      <c r="G41" s="263" t="s">
        <v>234</v>
      </c>
      <c r="H41" s="263"/>
      <c r="I41" s="263"/>
      <c r="J41" s="263"/>
      <c r="K41" s="263"/>
      <c r="L41" s="263"/>
      <c r="M41" s="263"/>
      <c r="N41" s="263"/>
      <c r="O41" s="263"/>
      <c r="P41" s="263"/>
      <c r="Q41" s="263"/>
      <c r="R41" s="263"/>
      <c r="S41" s="263"/>
      <c r="T41" s="264" t="e">
        <f>VLOOKUP(A41,Sheet1!A11:G31,4,0)</f>
        <v>#N/A</v>
      </c>
      <c r="U41" s="264"/>
      <c r="V41" s="264"/>
      <c r="W41" s="264"/>
      <c r="X41" s="262" t="e">
        <f>IF(OR(T41="ไม่พบ",T41="-"),"-",VLOOKUP(A41,Sheet1!A11:G31,5,0))</f>
        <v>#N/A</v>
      </c>
      <c r="Y41" s="262"/>
      <c r="Z41" s="262"/>
      <c r="AA41" s="262"/>
      <c r="AB41" s="262"/>
      <c r="AC41" s="262"/>
      <c r="AD41" s="262"/>
      <c r="AE41" s="262"/>
      <c r="AF41" s="262"/>
      <c r="AG41" s="262"/>
      <c r="AH41" s="262"/>
      <c r="AI41" s="262"/>
      <c r="AJ41" s="262"/>
      <c r="AK41" s="138"/>
      <c r="AL41" s="138"/>
      <c r="AM41" s="138"/>
      <c r="AN41" s="138"/>
      <c r="AO41" s="138"/>
      <c r="AP41" s="138"/>
      <c r="AQ41" s="138"/>
    </row>
    <row r="42" spans="1:43" ht="21.75" hidden="1" customHeight="1">
      <c r="A42" s="252"/>
      <c r="B42" s="252"/>
      <c r="C42" s="252"/>
      <c r="D42" s="252"/>
      <c r="E42" s="252"/>
      <c r="F42" s="252"/>
      <c r="G42" s="263" t="s">
        <v>262</v>
      </c>
      <c r="H42" s="263"/>
      <c r="I42" s="263"/>
      <c r="J42" s="263"/>
      <c r="K42" s="263"/>
      <c r="L42" s="263"/>
      <c r="M42" s="263"/>
      <c r="N42" s="263"/>
      <c r="O42" s="263"/>
      <c r="P42" s="263"/>
      <c r="Q42" s="263"/>
      <c r="R42" s="263"/>
      <c r="S42" s="263"/>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2" t="str">
        <f>IF(Y14=0,"ซ่อนช่อง","คู่สมรสจำเลยที่ 6")</f>
        <v>ซ่อนช่อง</v>
      </c>
      <c r="B43" s="252"/>
      <c r="C43" s="252"/>
      <c r="D43" s="252"/>
      <c r="E43" s="252"/>
      <c r="F43" s="252"/>
      <c r="G43" s="263" t="s">
        <v>234</v>
      </c>
      <c r="H43" s="263"/>
      <c r="I43" s="263"/>
      <c r="J43" s="263"/>
      <c r="K43" s="263"/>
      <c r="L43" s="263"/>
      <c r="M43" s="263"/>
      <c r="N43" s="263"/>
      <c r="O43" s="263"/>
      <c r="P43" s="263"/>
      <c r="Q43" s="263"/>
      <c r="R43" s="263"/>
      <c r="S43" s="263"/>
      <c r="T43" s="264" t="e">
        <f>VLOOKUP(A43,Sheet1!A11:G31,4,0)</f>
        <v>#N/A</v>
      </c>
      <c r="U43" s="264"/>
      <c r="V43" s="264"/>
      <c r="W43" s="264"/>
      <c r="X43" s="262" t="e">
        <f>IF(OR(T43="ไม่พบ",T43="-"),"-",VLOOKUP(A43,Sheet1!A11:G31,5,0))</f>
        <v>#N/A</v>
      </c>
      <c r="Y43" s="262"/>
      <c r="Z43" s="262"/>
      <c r="AA43" s="262"/>
      <c r="AB43" s="262"/>
      <c r="AC43" s="262"/>
      <c r="AD43" s="262"/>
      <c r="AE43" s="262"/>
      <c r="AF43" s="262"/>
      <c r="AG43" s="262"/>
      <c r="AH43" s="262"/>
      <c r="AI43" s="262"/>
      <c r="AJ43" s="262"/>
      <c r="AK43" s="138"/>
      <c r="AL43" s="138"/>
      <c r="AM43" s="138"/>
      <c r="AN43" s="138"/>
      <c r="AO43" s="138"/>
      <c r="AP43" s="138"/>
      <c r="AQ43" s="138"/>
    </row>
    <row r="44" spans="1:43" ht="21.75" hidden="1" customHeight="1">
      <c r="A44" s="252"/>
      <c r="B44" s="252"/>
      <c r="C44" s="252"/>
      <c r="D44" s="252"/>
      <c r="E44" s="252"/>
      <c r="F44" s="252"/>
      <c r="G44" s="263" t="s">
        <v>262</v>
      </c>
      <c r="H44" s="263"/>
      <c r="I44" s="263"/>
      <c r="J44" s="263"/>
      <c r="K44" s="263"/>
      <c r="L44" s="263"/>
      <c r="M44" s="263"/>
      <c r="N44" s="263"/>
      <c r="O44" s="263"/>
      <c r="P44" s="263"/>
      <c r="Q44" s="263"/>
      <c r="R44" s="263"/>
      <c r="S44" s="263"/>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2" t="str">
        <f>IF(F15=0,"ซ่อนช่อง","จำเลยที่ 7")</f>
        <v>ซ่อนช่อง</v>
      </c>
      <c r="B45" s="252"/>
      <c r="C45" s="252"/>
      <c r="D45" s="252"/>
      <c r="E45" s="252"/>
      <c r="F45" s="252"/>
      <c r="G45" s="263" t="s">
        <v>234</v>
      </c>
      <c r="H45" s="263"/>
      <c r="I45" s="263"/>
      <c r="J45" s="263"/>
      <c r="K45" s="263"/>
      <c r="L45" s="263"/>
      <c r="M45" s="263"/>
      <c r="N45" s="263"/>
      <c r="O45" s="263"/>
      <c r="P45" s="263"/>
      <c r="Q45" s="263"/>
      <c r="R45" s="263"/>
      <c r="S45" s="263"/>
      <c r="T45" s="264" t="e">
        <f>VLOOKUP(A45,Sheet1!A11:G31,4,0)</f>
        <v>#N/A</v>
      </c>
      <c r="U45" s="264"/>
      <c r="V45" s="264"/>
      <c r="W45" s="264"/>
      <c r="X45" s="262" t="e">
        <f>IF(OR(T45="ไม่พบ",T45="-"),"-",VLOOKUP(A45,Sheet1!A11:G31,5,0))</f>
        <v>#N/A</v>
      </c>
      <c r="Y45" s="262"/>
      <c r="Z45" s="262"/>
      <c r="AA45" s="262"/>
      <c r="AB45" s="262"/>
      <c r="AC45" s="262"/>
      <c r="AD45" s="262"/>
      <c r="AE45" s="262"/>
      <c r="AF45" s="262"/>
      <c r="AG45" s="262"/>
      <c r="AH45" s="262"/>
      <c r="AI45" s="262"/>
      <c r="AJ45" s="262"/>
      <c r="AK45" s="138"/>
      <c r="AL45" s="138"/>
      <c r="AM45" s="138"/>
      <c r="AN45" s="138"/>
      <c r="AO45" s="138"/>
      <c r="AP45" s="138"/>
      <c r="AQ45" s="138"/>
    </row>
    <row r="46" spans="1:43" ht="21.75" hidden="1" customHeight="1">
      <c r="A46" s="252"/>
      <c r="B46" s="252"/>
      <c r="C46" s="252"/>
      <c r="D46" s="252"/>
      <c r="E46" s="252"/>
      <c r="F46" s="252"/>
      <c r="G46" s="263" t="s">
        <v>262</v>
      </c>
      <c r="H46" s="263"/>
      <c r="I46" s="263"/>
      <c r="J46" s="263"/>
      <c r="K46" s="263"/>
      <c r="L46" s="263"/>
      <c r="M46" s="263"/>
      <c r="N46" s="263"/>
      <c r="O46" s="263"/>
      <c r="P46" s="263"/>
      <c r="Q46" s="263"/>
      <c r="R46" s="263"/>
      <c r="S46" s="263"/>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2" t="str">
        <f>IF(Y15=0,"ซ่อนช่อง","คู่สมรสจำเลยที่ 7")</f>
        <v>ซ่อนช่อง</v>
      </c>
      <c r="B47" s="252"/>
      <c r="C47" s="252"/>
      <c r="D47" s="252"/>
      <c r="E47" s="252"/>
      <c r="F47" s="252"/>
      <c r="G47" s="263" t="s">
        <v>234</v>
      </c>
      <c r="H47" s="263"/>
      <c r="I47" s="263"/>
      <c r="J47" s="263"/>
      <c r="K47" s="263"/>
      <c r="L47" s="263"/>
      <c r="M47" s="263"/>
      <c r="N47" s="263"/>
      <c r="O47" s="263"/>
      <c r="P47" s="263"/>
      <c r="Q47" s="263"/>
      <c r="R47" s="263"/>
      <c r="S47" s="263"/>
      <c r="T47" s="264" t="e">
        <f>VLOOKUP(A47,Sheet1!A11:G31,4,0)</f>
        <v>#N/A</v>
      </c>
      <c r="U47" s="264"/>
      <c r="V47" s="264"/>
      <c r="W47" s="264"/>
      <c r="X47" s="262" t="e">
        <f>IF(OR(T47="ไม่พบ",T47="-"),"-",VLOOKUP(A47,Sheet1!A11:G31,5,0))</f>
        <v>#N/A</v>
      </c>
      <c r="Y47" s="262"/>
      <c r="Z47" s="262"/>
      <c r="AA47" s="262"/>
      <c r="AB47" s="262"/>
      <c r="AC47" s="262"/>
      <c r="AD47" s="262"/>
      <c r="AE47" s="262"/>
      <c r="AF47" s="262"/>
      <c r="AG47" s="262"/>
      <c r="AH47" s="262"/>
      <c r="AI47" s="262"/>
      <c r="AJ47" s="262"/>
      <c r="AK47" s="138"/>
      <c r="AL47" s="138"/>
      <c r="AM47" s="138"/>
      <c r="AN47" s="138"/>
      <c r="AO47" s="138"/>
      <c r="AP47" s="138"/>
      <c r="AQ47" s="138"/>
    </row>
    <row r="48" spans="1:43" ht="21.75" hidden="1" customHeight="1">
      <c r="A48" s="252"/>
      <c r="B48" s="252"/>
      <c r="C48" s="252"/>
      <c r="D48" s="252"/>
      <c r="E48" s="252"/>
      <c r="F48" s="252"/>
      <c r="G48" s="263" t="s">
        <v>262</v>
      </c>
      <c r="H48" s="263"/>
      <c r="I48" s="263"/>
      <c r="J48" s="263"/>
      <c r="K48" s="263"/>
      <c r="L48" s="263"/>
      <c r="M48" s="263"/>
      <c r="N48" s="263"/>
      <c r="O48" s="263"/>
      <c r="P48" s="263"/>
      <c r="Q48" s="263"/>
      <c r="R48" s="263"/>
      <c r="S48" s="263"/>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2" t="e">
        <f>IF(F16=0,"ซ่อนช่อง","จำเลยที่ 8")</f>
        <v>#REF!</v>
      </c>
      <c r="B49" s="252"/>
      <c r="C49" s="252"/>
      <c r="D49" s="252"/>
      <c r="E49" s="252"/>
      <c r="F49" s="252"/>
      <c r="G49" s="263" t="s">
        <v>234</v>
      </c>
      <c r="H49" s="263"/>
      <c r="I49" s="263"/>
      <c r="J49" s="263"/>
      <c r="K49" s="263"/>
      <c r="L49" s="263"/>
      <c r="M49" s="263"/>
      <c r="N49" s="263"/>
      <c r="O49" s="263"/>
      <c r="P49" s="263"/>
      <c r="Q49" s="263"/>
      <c r="R49" s="263"/>
      <c r="S49" s="263"/>
      <c r="T49" s="264" t="e">
        <f>VLOOKUP(A49,Sheet1!A11:G31,4,0)</f>
        <v>#REF!</v>
      </c>
      <c r="U49" s="264"/>
      <c r="V49" s="264"/>
      <c r="W49" s="264"/>
      <c r="X49" s="262" t="e">
        <f>IF(OR(T49="ไม่พบ",T49="-"),"-",VLOOKUP(A49,Sheet1!A11:G31,5,0))</f>
        <v>#REF!</v>
      </c>
      <c r="Y49" s="262"/>
      <c r="Z49" s="262"/>
      <c r="AA49" s="262"/>
      <c r="AB49" s="262"/>
      <c r="AC49" s="262"/>
      <c r="AD49" s="262"/>
      <c r="AE49" s="262"/>
      <c r="AF49" s="262"/>
      <c r="AG49" s="262"/>
      <c r="AH49" s="262"/>
      <c r="AI49" s="262"/>
      <c r="AJ49" s="262"/>
      <c r="AK49" s="138"/>
      <c r="AL49" s="138"/>
      <c r="AM49" s="138"/>
      <c r="AN49" s="138"/>
      <c r="AO49" s="138"/>
      <c r="AP49" s="138"/>
      <c r="AQ49" s="138"/>
    </row>
    <row r="50" spans="1:43" ht="21.75" hidden="1" customHeight="1">
      <c r="A50" s="252"/>
      <c r="B50" s="252"/>
      <c r="C50" s="252"/>
      <c r="D50" s="252"/>
      <c r="E50" s="252"/>
      <c r="F50" s="252"/>
      <c r="G50" s="263" t="s">
        <v>262</v>
      </c>
      <c r="H50" s="263"/>
      <c r="I50" s="263"/>
      <c r="J50" s="263"/>
      <c r="K50" s="263"/>
      <c r="L50" s="263"/>
      <c r="M50" s="263"/>
      <c r="N50" s="263"/>
      <c r="O50" s="263"/>
      <c r="P50" s="263"/>
      <c r="Q50" s="263"/>
      <c r="R50" s="263"/>
      <c r="S50" s="263"/>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2" t="str">
        <f>IF(Y16=0,"ซ่อนช่อง","คู่สมรสจำเลยที่ 8")</f>
        <v>ซ่อนช่อง</v>
      </c>
      <c r="B51" s="252"/>
      <c r="C51" s="252"/>
      <c r="D51" s="252"/>
      <c r="E51" s="252"/>
      <c r="F51" s="252"/>
      <c r="G51" s="263" t="s">
        <v>234</v>
      </c>
      <c r="H51" s="263"/>
      <c r="I51" s="263"/>
      <c r="J51" s="263"/>
      <c r="K51" s="263"/>
      <c r="L51" s="263"/>
      <c r="M51" s="263"/>
      <c r="N51" s="263"/>
      <c r="O51" s="263"/>
      <c r="P51" s="263"/>
      <c r="Q51" s="263"/>
      <c r="R51" s="263"/>
      <c r="S51" s="263"/>
      <c r="T51" s="264" t="e">
        <f>VLOOKUP(A51,Sheet1!A11:G31,4,0)</f>
        <v>#N/A</v>
      </c>
      <c r="U51" s="264"/>
      <c r="V51" s="264"/>
      <c r="W51" s="264"/>
      <c r="X51" s="262" t="e">
        <f>IF(OR(T51="ไม่พบ",T51="-"),"-",VLOOKUP(A51,Sheet1!A11:G31,5,0))</f>
        <v>#N/A</v>
      </c>
      <c r="Y51" s="262"/>
      <c r="Z51" s="262"/>
      <c r="AA51" s="262"/>
      <c r="AB51" s="262"/>
      <c r="AC51" s="262"/>
      <c r="AD51" s="262"/>
      <c r="AE51" s="262"/>
      <c r="AF51" s="262"/>
      <c r="AG51" s="262"/>
      <c r="AH51" s="262"/>
      <c r="AI51" s="262"/>
      <c r="AJ51" s="262"/>
      <c r="AK51" s="138"/>
      <c r="AL51" s="138"/>
      <c r="AM51" s="138"/>
      <c r="AN51" s="138"/>
      <c r="AO51" s="138"/>
      <c r="AP51" s="138"/>
      <c r="AQ51" s="138"/>
    </row>
    <row r="52" spans="1:43" ht="21.75" hidden="1" customHeight="1">
      <c r="A52" s="252"/>
      <c r="B52" s="252"/>
      <c r="C52" s="252"/>
      <c r="D52" s="252"/>
      <c r="E52" s="252"/>
      <c r="F52" s="252"/>
      <c r="G52" s="263" t="s">
        <v>262</v>
      </c>
      <c r="H52" s="263"/>
      <c r="I52" s="263"/>
      <c r="J52" s="263"/>
      <c r="K52" s="263"/>
      <c r="L52" s="263"/>
      <c r="M52" s="263"/>
      <c r="N52" s="263"/>
      <c r="O52" s="263"/>
      <c r="P52" s="263"/>
      <c r="Q52" s="263"/>
      <c r="R52" s="263"/>
      <c r="S52" s="263"/>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2" t="str">
        <f>IF(F17=0,"ซ่อนช่อง","จำเลยที่ 9")</f>
        <v>ซ่อนช่อง</v>
      </c>
      <c r="B53" s="252"/>
      <c r="C53" s="252"/>
      <c r="D53" s="252"/>
      <c r="E53" s="252"/>
      <c r="F53" s="252"/>
      <c r="G53" s="263" t="s">
        <v>234</v>
      </c>
      <c r="H53" s="263"/>
      <c r="I53" s="263"/>
      <c r="J53" s="263"/>
      <c r="K53" s="263"/>
      <c r="L53" s="263"/>
      <c r="M53" s="263"/>
      <c r="N53" s="263"/>
      <c r="O53" s="263"/>
      <c r="P53" s="263"/>
      <c r="Q53" s="263"/>
      <c r="R53" s="263"/>
      <c r="S53" s="263"/>
      <c r="T53" s="252" t="e">
        <f>VLOOKUP(A53,Sheet1!A11:G31,4,0)</f>
        <v>#N/A</v>
      </c>
      <c r="U53" s="252"/>
      <c r="V53" s="252"/>
      <c r="W53" s="252"/>
      <c r="X53" s="277" t="e">
        <f>VLOOKUP(A53,Sheet1!A11:G31,5,0)</f>
        <v>#N/A</v>
      </c>
      <c r="Y53" s="277"/>
      <c r="Z53" s="277"/>
      <c r="AA53" s="277"/>
      <c r="AB53" s="277"/>
      <c r="AC53" s="277"/>
      <c r="AD53" s="277"/>
      <c r="AE53" s="277"/>
      <c r="AF53" s="277"/>
      <c r="AG53" s="277"/>
      <c r="AH53" s="277"/>
      <c r="AI53" s="277"/>
      <c r="AJ53" s="277"/>
      <c r="AK53" s="138"/>
      <c r="AL53" s="138"/>
      <c r="AM53" s="138"/>
      <c r="AN53" s="138"/>
      <c r="AO53" s="138"/>
      <c r="AP53" s="138"/>
      <c r="AQ53" s="138"/>
    </row>
    <row r="54" spans="1:43" ht="21.75" hidden="1" customHeight="1">
      <c r="A54" s="252"/>
      <c r="B54" s="252"/>
      <c r="C54" s="252"/>
      <c r="D54" s="252"/>
      <c r="E54" s="252"/>
      <c r="F54" s="252"/>
      <c r="G54" s="263" t="s">
        <v>262</v>
      </c>
      <c r="H54" s="263"/>
      <c r="I54" s="263"/>
      <c r="J54" s="263"/>
      <c r="K54" s="263"/>
      <c r="L54" s="263"/>
      <c r="M54" s="263"/>
      <c r="N54" s="263"/>
      <c r="O54" s="263"/>
      <c r="P54" s="263"/>
      <c r="Q54" s="263"/>
      <c r="R54" s="263"/>
      <c r="S54" s="263"/>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2" t="str">
        <f>IF(Y17=0,"ซ่อนช่อง","คู่สมรสจำเลยที่ 9")</f>
        <v>ซ่อนช่อง</v>
      </c>
      <c r="B55" s="252"/>
      <c r="C55" s="252"/>
      <c r="D55" s="252"/>
      <c r="E55" s="252"/>
      <c r="F55" s="252"/>
      <c r="G55" s="263" t="s">
        <v>234</v>
      </c>
      <c r="H55" s="263"/>
      <c r="I55" s="263"/>
      <c r="J55" s="263"/>
      <c r="K55" s="263"/>
      <c r="L55" s="263"/>
      <c r="M55" s="263"/>
      <c r="N55" s="263"/>
      <c r="O55" s="263"/>
      <c r="P55" s="263"/>
      <c r="Q55" s="263"/>
      <c r="R55" s="263"/>
      <c r="S55" s="263"/>
      <c r="T55" s="252" t="e">
        <f>VLOOKUP(A55,Sheet1!A11:G31,4,0)</f>
        <v>#N/A</v>
      </c>
      <c r="U55" s="252"/>
      <c r="V55" s="252"/>
      <c r="W55" s="252"/>
      <c r="X55" s="277" t="e">
        <f>VLOOKUP(A55,Sheet1!A11:G31,5,0)</f>
        <v>#N/A</v>
      </c>
      <c r="Y55" s="277"/>
      <c r="Z55" s="277"/>
      <c r="AA55" s="277"/>
      <c r="AB55" s="277"/>
      <c r="AC55" s="277"/>
      <c r="AD55" s="277"/>
      <c r="AE55" s="277"/>
      <c r="AF55" s="277"/>
      <c r="AG55" s="277"/>
      <c r="AH55" s="277"/>
      <c r="AI55" s="277"/>
      <c r="AJ55" s="277"/>
      <c r="AK55" s="138"/>
      <c r="AL55" s="138"/>
      <c r="AM55" s="138"/>
      <c r="AN55" s="138"/>
      <c r="AO55" s="138"/>
      <c r="AP55" s="138"/>
      <c r="AQ55" s="138"/>
    </row>
    <row r="56" spans="1:43" ht="21.75" hidden="1" customHeight="1">
      <c r="A56" s="252"/>
      <c r="B56" s="252"/>
      <c r="C56" s="252"/>
      <c r="D56" s="252"/>
      <c r="E56" s="252"/>
      <c r="F56" s="252"/>
      <c r="G56" s="263" t="s">
        <v>262</v>
      </c>
      <c r="H56" s="263"/>
      <c r="I56" s="263"/>
      <c r="J56" s="263"/>
      <c r="K56" s="263"/>
      <c r="L56" s="263"/>
      <c r="M56" s="263"/>
      <c r="N56" s="263"/>
      <c r="O56" s="263"/>
      <c r="P56" s="263"/>
      <c r="Q56" s="263"/>
      <c r="R56" s="263"/>
      <c r="S56" s="263"/>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2" t="str">
        <f>IF(F18=0,"ซ่อนช่อง","จำเลยที่ 10")</f>
        <v>ซ่อนช่อง</v>
      </c>
      <c r="B57" s="252"/>
      <c r="C57" s="252"/>
      <c r="D57" s="252"/>
      <c r="E57" s="252"/>
      <c r="F57" s="252"/>
      <c r="G57" s="263" t="s">
        <v>234</v>
      </c>
      <c r="H57" s="263"/>
      <c r="I57" s="263"/>
      <c r="J57" s="263"/>
      <c r="K57" s="263"/>
      <c r="L57" s="263"/>
      <c r="M57" s="263"/>
      <c r="N57" s="263"/>
      <c r="O57" s="263"/>
      <c r="P57" s="263"/>
      <c r="Q57" s="263"/>
      <c r="R57" s="263"/>
      <c r="S57" s="263"/>
      <c r="T57" s="252" t="e">
        <f>VLOOKUP(A57,Sheet1!A11:G31,4,0)</f>
        <v>#N/A</v>
      </c>
      <c r="U57" s="252"/>
      <c r="V57" s="252"/>
      <c r="W57" s="252"/>
      <c r="X57" s="277" t="e">
        <f>VLOOKUP(A57,Sheet1!A11:G31,5,0)</f>
        <v>#N/A</v>
      </c>
      <c r="Y57" s="277"/>
      <c r="Z57" s="277"/>
      <c r="AA57" s="277"/>
      <c r="AB57" s="277"/>
      <c r="AC57" s="277"/>
      <c r="AD57" s="277"/>
      <c r="AE57" s="277"/>
      <c r="AF57" s="277"/>
      <c r="AG57" s="277"/>
      <c r="AH57" s="277"/>
      <c r="AI57" s="277"/>
      <c r="AJ57" s="277"/>
      <c r="AK57" s="138"/>
      <c r="AL57" s="138"/>
      <c r="AM57" s="138"/>
      <c r="AN57" s="138"/>
      <c r="AO57" s="138"/>
      <c r="AP57" s="138"/>
      <c r="AQ57" s="138"/>
    </row>
    <row r="58" spans="1:43" ht="21.75" hidden="1" customHeight="1">
      <c r="A58" s="252"/>
      <c r="B58" s="252"/>
      <c r="C58" s="252"/>
      <c r="D58" s="252"/>
      <c r="E58" s="252"/>
      <c r="F58" s="252"/>
      <c r="G58" s="263" t="s">
        <v>262</v>
      </c>
      <c r="H58" s="263"/>
      <c r="I58" s="263"/>
      <c r="J58" s="263"/>
      <c r="K58" s="263"/>
      <c r="L58" s="263"/>
      <c r="M58" s="263"/>
      <c r="N58" s="263"/>
      <c r="O58" s="263"/>
      <c r="P58" s="263"/>
      <c r="Q58" s="263"/>
      <c r="R58" s="263"/>
      <c r="S58" s="263"/>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2" t="str">
        <f>IF(Y18=0,"ซ่อนช่อง","คู่สมรสจำเลยที่ 10")</f>
        <v>ซ่อนช่อง</v>
      </c>
      <c r="B59" s="252"/>
      <c r="C59" s="252"/>
      <c r="D59" s="252"/>
      <c r="E59" s="252"/>
      <c r="F59" s="252"/>
      <c r="G59" s="263" t="s">
        <v>234</v>
      </c>
      <c r="H59" s="263"/>
      <c r="I59" s="263"/>
      <c r="J59" s="263"/>
      <c r="K59" s="263"/>
      <c r="L59" s="263"/>
      <c r="M59" s="263"/>
      <c r="N59" s="263"/>
      <c r="O59" s="263"/>
      <c r="P59" s="263"/>
      <c r="Q59" s="263"/>
      <c r="R59" s="263"/>
      <c r="S59" s="263"/>
      <c r="T59" s="252" t="e">
        <f>VLOOKUP(A59,Sheet1!A11:G31,4,0)</f>
        <v>#N/A</v>
      </c>
      <c r="U59" s="252"/>
      <c r="V59" s="252"/>
      <c r="W59" s="252"/>
      <c r="X59" s="277" t="e">
        <f>VLOOKUP(A59,Sheet1!A11:G31,5,0)</f>
        <v>#N/A</v>
      </c>
      <c r="Y59" s="277"/>
      <c r="Z59" s="277"/>
      <c r="AA59" s="277"/>
      <c r="AB59" s="277"/>
      <c r="AC59" s="277"/>
      <c r="AD59" s="277"/>
      <c r="AE59" s="277"/>
      <c r="AF59" s="277"/>
      <c r="AG59" s="277"/>
      <c r="AH59" s="277"/>
      <c r="AI59" s="277"/>
      <c r="AJ59" s="277"/>
      <c r="AK59" s="138"/>
      <c r="AL59" s="138"/>
      <c r="AM59" s="138"/>
      <c r="AN59" s="138"/>
      <c r="AO59" s="138"/>
      <c r="AP59" s="138"/>
      <c r="AQ59" s="138"/>
    </row>
    <row r="60" spans="1:43" ht="21.6" hidden="1" customHeight="1">
      <c r="A60" s="252"/>
      <c r="B60" s="252"/>
      <c r="C60" s="252"/>
      <c r="D60" s="252"/>
      <c r="E60" s="252"/>
      <c r="F60" s="252"/>
      <c r="G60" s="263" t="s">
        <v>262</v>
      </c>
      <c r="H60" s="263"/>
      <c r="I60" s="263"/>
      <c r="J60" s="263"/>
      <c r="K60" s="263"/>
      <c r="L60" s="263"/>
      <c r="M60" s="263"/>
      <c r="N60" s="263"/>
      <c r="O60" s="263"/>
      <c r="P60" s="263"/>
      <c r="Q60" s="263"/>
      <c r="R60" s="263"/>
      <c r="S60" s="263"/>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58" t="str">
        <f>IF(Sheet1!B33&lt;&gt;"","เห็นควรยึด","")</f>
        <v/>
      </c>
      <c r="G62" s="258"/>
      <c r="H62" s="258"/>
      <c r="I62" s="258"/>
      <c r="J62" s="258"/>
      <c r="K62" s="258"/>
      <c r="L62" s="258"/>
      <c r="M62" s="258"/>
      <c r="N62" s="258"/>
      <c r="O62" s="258"/>
      <c r="P62" s="258"/>
      <c r="Q62" s="258"/>
      <c r="R62" s="258"/>
      <c r="S62" s="258"/>
      <c r="T62" s="258"/>
      <c r="U62" s="258"/>
      <c r="V62" s="258"/>
      <c r="W62" s="258"/>
      <c r="X62" s="258"/>
      <c r="Y62" s="258"/>
      <c r="Z62" s="258"/>
      <c r="AA62" s="258"/>
      <c r="AB62" s="258"/>
      <c r="AC62" s="258"/>
      <c r="AD62" s="258"/>
      <c r="AE62" s="258"/>
      <c r="AF62" s="258"/>
      <c r="AG62" s="258"/>
      <c r="AH62" s="258"/>
      <c r="AI62" s="258"/>
      <c r="AJ62" s="138"/>
      <c r="AK62" s="138"/>
      <c r="AL62" s="138"/>
      <c r="AM62" s="138"/>
      <c r="AN62" s="138"/>
      <c r="AO62" s="138"/>
      <c r="AP62" s="138"/>
      <c r="AQ62" s="138"/>
    </row>
    <row r="63" spans="1:43">
      <c r="A63" s="19"/>
      <c r="B63" s="137"/>
      <c r="F63" s="258" t="str">
        <f>IF(Sheet1!B33&lt;&gt;"",Sheet1!B33,"")</f>
        <v/>
      </c>
      <c r="G63" s="258"/>
      <c r="H63" s="258"/>
      <c r="I63" s="258"/>
      <c r="J63" s="258"/>
      <c r="K63" s="258"/>
      <c r="L63" s="258"/>
      <c r="M63" s="258"/>
      <c r="N63" s="258"/>
      <c r="O63" s="258"/>
      <c r="P63" s="258"/>
      <c r="Q63" s="258"/>
      <c r="R63" s="258"/>
      <c r="S63" s="258"/>
      <c r="T63" s="258"/>
      <c r="U63" s="258"/>
      <c r="V63" s="258"/>
      <c r="W63" s="258"/>
      <c r="X63" s="258"/>
      <c r="Y63" s="258"/>
      <c r="Z63" s="258"/>
      <c r="AA63" s="258"/>
      <c r="AB63" s="258"/>
      <c r="AC63" s="258"/>
      <c r="AD63" s="258"/>
      <c r="AE63" s="258"/>
      <c r="AF63" s="258"/>
      <c r="AG63" s="258"/>
      <c r="AH63" s="258"/>
      <c r="AI63" s="258"/>
      <c r="AJ63" s="138"/>
      <c r="AK63" s="138"/>
      <c r="AL63" s="138"/>
      <c r="AM63" s="138"/>
      <c r="AN63" s="138"/>
      <c r="AO63" s="138"/>
      <c r="AP63" s="138"/>
      <c r="AQ63" s="138"/>
    </row>
    <row r="64" spans="1:43">
      <c r="A64" s="19"/>
      <c r="B64" s="137"/>
      <c r="F64" s="258" t="str">
        <f>IF(Sheet1!B33&lt;&gt;"",CONCATENATE(Sheet1!D33,"  ",IF(Sheet1!E33="ไม่พบ",Sheet1!E33,CONCATENATE(TEXT(Sheet1!E33,"#,##")," บาท ไม่รวมสิ่งปลูกสร้าง"))),"")</f>
        <v/>
      </c>
      <c r="G64" s="258"/>
      <c r="H64" s="258"/>
      <c r="I64" s="258"/>
      <c r="J64" s="258"/>
      <c r="K64" s="258"/>
      <c r="L64" s="258"/>
      <c r="M64" s="258"/>
      <c r="N64" s="258"/>
      <c r="O64" s="258"/>
      <c r="P64" s="258"/>
      <c r="Q64" s="258"/>
      <c r="R64" s="258"/>
      <c r="S64" s="258"/>
      <c r="T64" s="258"/>
      <c r="U64" s="258"/>
      <c r="V64" s="258"/>
      <c r="W64" s="258"/>
      <c r="X64" s="258"/>
      <c r="Y64" s="258"/>
      <c r="Z64" s="258"/>
      <c r="AA64" s="258"/>
      <c r="AB64" s="258"/>
      <c r="AC64" s="258"/>
      <c r="AD64" s="258"/>
      <c r="AE64" s="258"/>
      <c r="AF64" s="258"/>
      <c r="AG64" s="258"/>
      <c r="AH64" s="258"/>
      <c r="AI64" s="258"/>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F18:R18"/>
    <mergeCell ref="Y18:AJ18"/>
    <mergeCell ref="A23:F24"/>
    <mergeCell ref="G23:S23"/>
    <mergeCell ref="T23:W23"/>
    <mergeCell ref="X23:AJ23"/>
    <mergeCell ref="G24:S24"/>
    <mergeCell ref="A25:F26"/>
    <mergeCell ref="G25:S25"/>
    <mergeCell ref="T25:W25"/>
    <mergeCell ref="X25:AJ25"/>
    <mergeCell ref="G26:S26"/>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rowBreaks count="1" manualBreakCount="1">
    <brk id="24"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74"/>
  <sheetViews>
    <sheetView tabSelected="1" view="pageBreakPreview" topLeftCell="A5" zoomScale="126" zoomScaleNormal="100" zoomScaleSheetLayoutView="126" workbookViewId="0">
      <selection activeCell="AT18" sqref="AT18"/>
    </sheetView>
  </sheetViews>
  <sheetFormatPr defaultColWidth="8.8984375" defaultRowHeight="21"/>
  <cols>
    <col min="1" max="13" width="2" style="2" customWidth="1"/>
    <col min="14" max="14" width="2.59765625" style="2" customWidth="1"/>
    <col min="15" max="44" width="2" style="2" customWidth="1"/>
    <col min="45" max="45" width="12.09765625" style="2" bestFit="1" customWidth="1"/>
    <col min="46" max="46" width="17" style="2" customWidth="1"/>
    <col min="47" max="16384" width="8.8984375" style="2"/>
  </cols>
  <sheetData>
    <row r="1" spans="1:48" ht="66" customHeight="1">
      <c r="S1" s="280"/>
      <c r="T1" s="280"/>
      <c r="U1" s="280"/>
      <c r="V1" s="280"/>
      <c r="W1" s="280"/>
      <c r="X1" s="280"/>
      <c r="Y1" s="280"/>
      <c r="AQ1" s="198" t="s">
        <v>291</v>
      </c>
      <c r="AR1" s="198"/>
    </row>
    <row r="2" spans="1:48" ht="10.5" customHeight="1">
      <c r="S2" s="140"/>
      <c r="T2" s="140"/>
      <c r="U2" s="140"/>
      <c r="V2" s="140"/>
      <c r="W2" s="140"/>
      <c r="X2" s="140"/>
      <c r="Y2" s="140"/>
      <c r="AQ2" s="198"/>
      <c r="AR2" s="198"/>
    </row>
    <row r="3" spans="1:48">
      <c r="O3" s="2" t="s">
        <v>267</v>
      </c>
      <c r="Q3" s="188"/>
      <c r="R3" s="281" t="s">
        <v>268</v>
      </c>
      <c r="S3" s="281"/>
      <c r="T3" s="281"/>
      <c r="U3" s="281"/>
      <c r="V3" s="281"/>
      <c r="W3" s="281"/>
      <c r="X3" s="281"/>
      <c r="Y3" s="281"/>
      <c r="Z3" s="281"/>
      <c r="AA3" s="281"/>
      <c r="AB3" s="281"/>
      <c r="AC3" s="281"/>
      <c r="AD3" s="281"/>
    </row>
    <row r="4" spans="1:48">
      <c r="A4" s="280" t="s">
        <v>265</v>
      </c>
      <c r="B4" s="280"/>
      <c r="C4" s="280"/>
      <c r="D4" s="280"/>
      <c r="E4" s="280"/>
      <c r="F4" s="280"/>
      <c r="G4" s="280"/>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0"/>
      <c r="AN4" s="280"/>
      <c r="AO4" s="280"/>
      <c r="AP4" s="280"/>
      <c r="AQ4" s="280"/>
      <c r="AR4" s="140"/>
    </row>
    <row r="5" spans="1:48">
      <c r="M5" s="2" t="s">
        <v>269</v>
      </c>
      <c r="P5" s="255"/>
      <c r="Q5" s="255"/>
      <c r="R5" s="255"/>
      <c r="S5" s="255"/>
      <c r="T5" s="255"/>
      <c r="U5" s="255"/>
      <c r="V5" s="255"/>
      <c r="W5" s="255"/>
      <c r="X5" s="255"/>
      <c r="Y5" s="255"/>
      <c r="Z5" s="255"/>
      <c r="AA5" s="255"/>
      <c r="AB5" s="255"/>
      <c r="AC5" s="255"/>
      <c r="AD5" s="255"/>
      <c r="AE5" s="255"/>
    </row>
    <row r="6" spans="1:48">
      <c r="AC6" s="143" t="s">
        <v>266</v>
      </c>
      <c r="AD6" s="255" t="s">
        <v>348</v>
      </c>
      <c r="AE6" s="255"/>
      <c r="AF6" s="255"/>
      <c r="AG6" s="255"/>
      <c r="AH6" s="255"/>
      <c r="AI6" s="255"/>
      <c r="AJ6" s="255"/>
      <c r="AK6" s="255"/>
      <c r="AL6" s="255"/>
      <c r="AM6" s="255"/>
      <c r="AN6" s="255"/>
      <c r="AO6" s="255"/>
      <c r="AP6" s="255"/>
      <c r="AQ6" s="255"/>
      <c r="AR6" s="140"/>
    </row>
    <row r="7" spans="1:48">
      <c r="X7" s="143" t="s">
        <v>62</v>
      </c>
      <c r="Y7" s="255"/>
      <c r="Z7" s="255"/>
      <c r="AA7" s="280" t="s">
        <v>270</v>
      </c>
      <c r="AB7" s="280"/>
      <c r="AC7" s="280"/>
      <c r="AD7" s="256"/>
      <c r="AE7" s="256"/>
      <c r="AF7" s="256"/>
      <c r="AG7" s="256"/>
      <c r="AH7" s="256"/>
      <c r="AI7" s="256"/>
      <c r="AJ7" s="283" t="s">
        <v>271</v>
      </c>
      <c r="AK7" s="283"/>
      <c r="AL7" s="283"/>
      <c r="AM7" s="283"/>
      <c r="AN7" s="283"/>
      <c r="AO7" s="256">
        <v>2568</v>
      </c>
      <c r="AP7" s="256"/>
      <c r="AQ7" s="256"/>
      <c r="AR7" s="140"/>
    </row>
    <row r="8" spans="1:48">
      <c r="D8" s="2" t="s">
        <v>272</v>
      </c>
      <c r="G8" s="260" t="s">
        <v>273</v>
      </c>
      <c r="H8" s="260"/>
      <c r="I8" s="260"/>
      <c r="J8" s="260"/>
      <c r="K8" s="260"/>
      <c r="L8" s="260"/>
      <c r="M8" s="260"/>
      <c r="N8" s="260"/>
      <c r="O8" s="260"/>
      <c r="P8" s="260"/>
      <c r="Q8" s="260"/>
      <c r="R8" s="260"/>
      <c r="S8" s="260"/>
      <c r="T8" s="260"/>
      <c r="U8" s="260"/>
      <c r="V8" s="260"/>
      <c r="W8" s="260"/>
      <c r="X8" s="260"/>
      <c r="Y8" s="260"/>
      <c r="Z8" s="260"/>
      <c r="AA8" s="260"/>
      <c r="AB8" s="280" t="s">
        <v>274</v>
      </c>
      <c r="AC8" s="280"/>
      <c r="AD8" s="280"/>
      <c r="AE8" s="280"/>
      <c r="AF8" s="255">
        <f>Sheet1!D8</f>
        <v>28</v>
      </c>
      <c r="AG8" s="255"/>
      <c r="AH8" s="255"/>
      <c r="AI8" s="255"/>
      <c r="AL8" s="143" t="s">
        <v>275</v>
      </c>
      <c r="AM8" s="255" t="s">
        <v>276</v>
      </c>
      <c r="AN8" s="255"/>
      <c r="AO8" s="255"/>
      <c r="AP8" s="255"/>
      <c r="AQ8" s="255"/>
      <c r="AR8" s="140"/>
    </row>
    <row r="9" spans="1:48">
      <c r="H9" s="2" t="str">
        <f>CONCATENATE("( โดย ",Sheet1!B8," (",TEXT(Sheet1!F8,"[$-,100]0-0000-00000-00-0"),") แทน )")</f>
        <v>( โดย นายปฏิยุทธ์ ฟองแก้ว (1-5601-00415-10-9) แทน )</v>
      </c>
      <c r="I9" s="189"/>
      <c r="J9" s="189"/>
    </row>
    <row r="10" spans="1:48">
      <c r="A10" s="280" t="s">
        <v>279</v>
      </c>
      <c r="B10" s="280"/>
      <c r="C10" s="280"/>
      <c r="D10" s="255" t="s">
        <v>276</v>
      </c>
      <c r="E10" s="255"/>
      <c r="F10" s="255"/>
      <c r="G10" s="255"/>
      <c r="H10" s="255"/>
      <c r="I10" s="280" t="s">
        <v>281</v>
      </c>
      <c r="J10" s="280"/>
      <c r="K10" s="280"/>
      <c r="L10" s="280"/>
      <c r="M10" s="280"/>
      <c r="N10" s="255">
        <v>470</v>
      </c>
      <c r="O10" s="255"/>
      <c r="P10" s="255"/>
      <c r="Q10" s="255"/>
      <c r="R10" s="280" t="s">
        <v>282</v>
      </c>
      <c r="S10" s="280"/>
      <c r="T10" s="255" t="s">
        <v>152</v>
      </c>
      <c r="U10" s="255"/>
      <c r="V10" s="255"/>
      <c r="W10" s="255"/>
      <c r="X10" s="280" t="s">
        <v>283</v>
      </c>
      <c r="Y10" s="280"/>
      <c r="Z10" s="255" t="s">
        <v>285</v>
      </c>
      <c r="AA10" s="255"/>
      <c r="AB10" s="255"/>
      <c r="AC10" s="255"/>
      <c r="AD10" s="255"/>
      <c r="AE10" s="255"/>
      <c r="AF10" s="255"/>
      <c r="AG10" s="255"/>
      <c r="AH10" s="280" t="s">
        <v>284</v>
      </c>
      <c r="AI10" s="280"/>
      <c r="AJ10" s="280"/>
      <c r="AK10" s="280"/>
      <c r="AL10" s="255" t="s">
        <v>152</v>
      </c>
      <c r="AM10" s="255"/>
      <c r="AN10" s="255"/>
      <c r="AO10" s="255"/>
      <c r="AP10" s="255"/>
      <c r="AQ10" s="255"/>
      <c r="AR10" s="140"/>
    </row>
    <row r="11" spans="1:48">
      <c r="A11" s="2" t="s">
        <v>280</v>
      </c>
      <c r="F11" s="255" t="s">
        <v>288</v>
      </c>
      <c r="G11" s="255"/>
      <c r="H11" s="255"/>
      <c r="I11" s="255"/>
      <c r="J11" s="255"/>
      <c r="K11" s="255"/>
      <c r="L11" s="280" t="s">
        <v>286</v>
      </c>
      <c r="M11" s="280"/>
      <c r="N11" s="280"/>
      <c r="O11" s="280"/>
      <c r="P11" s="255" t="s">
        <v>344</v>
      </c>
      <c r="Q11" s="255"/>
      <c r="R11" s="255"/>
      <c r="S11" s="255"/>
      <c r="T11" s="255"/>
      <c r="U11" s="255"/>
      <c r="V11" s="255"/>
      <c r="W11" s="255"/>
      <c r="X11" s="280" t="s">
        <v>287</v>
      </c>
      <c r="Y11" s="280"/>
      <c r="Z11" s="280"/>
      <c r="AA11" s="256" t="s">
        <v>292</v>
      </c>
      <c r="AB11" s="256"/>
      <c r="AC11" s="256"/>
      <c r="AD11" s="256"/>
      <c r="AE11" s="256"/>
      <c r="AF11" s="256"/>
      <c r="AG11" s="256"/>
      <c r="AH11" s="280" t="s">
        <v>289</v>
      </c>
      <c r="AI11" s="280"/>
      <c r="AJ11" s="255" t="s">
        <v>349</v>
      </c>
      <c r="AK11" s="255"/>
      <c r="AL11" s="255"/>
      <c r="AM11" s="255"/>
      <c r="AN11" s="255"/>
      <c r="AO11" s="255"/>
      <c r="AP11" s="255"/>
      <c r="AQ11" s="255"/>
      <c r="AR11" s="140"/>
    </row>
    <row r="12" spans="1:48">
      <c r="A12" s="282"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ด้วยระบบสารสนเทศและขอให้ถ้อยคำด้วยความสัตย์จริงว่า</v>
      </c>
      <c r="B12" s="282"/>
      <c r="C12" s="282"/>
      <c r="D12" s="282"/>
      <c r="E12" s="282"/>
      <c r="F12" s="282"/>
      <c r="G12" s="282"/>
      <c r="H12" s="282"/>
      <c r="I12" s="282"/>
      <c r="J12" s="282"/>
      <c r="K12" s="282"/>
      <c r="L12" s="282"/>
      <c r="M12" s="282"/>
      <c r="N12" s="282"/>
      <c r="O12" s="282"/>
      <c r="P12" s="282"/>
      <c r="Q12" s="282"/>
      <c r="R12" s="282"/>
      <c r="S12" s="282"/>
      <c r="T12" s="282"/>
      <c r="U12" s="282"/>
      <c r="V12" s="282"/>
      <c r="W12" s="282"/>
      <c r="X12" s="282"/>
      <c r="Y12" s="282"/>
      <c r="Z12" s="282"/>
      <c r="AA12" s="282"/>
      <c r="AB12" s="282"/>
      <c r="AC12" s="282"/>
      <c r="AD12" s="282"/>
      <c r="AE12" s="282"/>
      <c r="AF12" s="282"/>
      <c r="AG12" s="282"/>
      <c r="AH12" s="282"/>
      <c r="AI12" s="282"/>
      <c r="AJ12" s="282"/>
      <c r="AK12" s="282"/>
      <c r="AL12" s="282"/>
      <c r="AM12" s="282"/>
      <c r="AN12" s="282"/>
      <c r="AO12" s="282"/>
      <c r="AP12" s="282"/>
      <c r="AQ12" s="282"/>
      <c r="AR12" s="187"/>
      <c r="AS12" s="196" t="s">
        <v>266</v>
      </c>
    </row>
    <row r="13" spans="1:48">
      <c r="A13" s="282"/>
      <c r="B13" s="282"/>
      <c r="C13" s="282"/>
      <c r="D13" s="282"/>
      <c r="E13" s="282"/>
      <c r="F13" s="282"/>
      <c r="G13" s="282"/>
      <c r="H13" s="282"/>
      <c r="I13" s="282"/>
      <c r="J13" s="282"/>
      <c r="K13" s="282"/>
      <c r="L13" s="282"/>
      <c r="M13" s="282"/>
      <c r="N13" s="282"/>
      <c r="O13" s="282"/>
      <c r="P13" s="282"/>
      <c r="Q13" s="282"/>
      <c r="R13" s="282"/>
      <c r="S13" s="282"/>
      <c r="T13" s="282"/>
      <c r="U13" s="282"/>
      <c r="V13" s="282"/>
      <c r="W13" s="282"/>
      <c r="X13" s="282"/>
      <c r="Y13" s="282"/>
      <c r="Z13" s="282"/>
      <c r="AA13" s="282"/>
      <c r="AB13" s="282"/>
      <c r="AC13" s="282"/>
      <c r="AD13" s="282"/>
      <c r="AE13" s="282"/>
      <c r="AF13" s="282"/>
      <c r="AG13" s="282"/>
      <c r="AH13" s="282"/>
      <c r="AI13" s="282"/>
      <c r="AJ13" s="282"/>
      <c r="AK13" s="282"/>
      <c r="AL13" s="282"/>
      <c r="AM13" s="282"/>
      <c r="AN13" s="282"/>
      <c r="AO13" s="282"/>
      <c r="AP13" s="282"/>
      <c r="AQ13" s="282"/>
      <c r="AR13" s="187"/>
      <c r="AS13" s="286" t="s">
        <v>360</v>
      </c>
      <c r="AT13" s="287"/>
    </row>
    <row r="14" spans="1:48">
      <c r="A14" s="282"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ตามคำพิพากษาของศาลแขวงเชียงใหม่ ในคดีหมายเลขดำที่ ผบE7119/2565 ในคดีหมายเลขแดงที่  ผบE201/2566 ลว.17 มกราคม 2566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2"/>
      <c r="C14" s="282"/>
      <c r="D14" s="282"/>
      <c r="E14" s="282"/>
      <c r="F14" s="282"/>
      <c r="G14" s="282"/>
      <c r="H14" s="282"/>
      <c r="I14" s="282"/>
      <c r="J14" s="282"/>
      <c r="K14" s="282"/>
      <c r="L14" s="282"/>
      <c r="M14" s="282"/>
      <c r="N14" s="282"/>
      <c r="O14" s="282"/>
      <c r="P14" s="282"/>
      <c r="Q14" s="282"/>
      <c r="R14" s="282"/>
      <c r="S14" s="282"/>
      <c r="T14" s="282"/>
      <c r="U14" s="282"/>
      <c r="V14" s="282"/>
      <c r="W14" s="282"/>
      <c r="X14" s="282"/>
      <c r="Y14" s="282"/>
      <c r="Z14" s="282"/>
      <c r="AA14" s="282"/>
      <c r="AB14" s="282"/>
      <c r="AC14" s="282"/>
      <c r="AD14" s="282"/>
      <c r="AE14" s="282"/>
      <c r="AF14" s="282"/>
      <c r="AG14" s="282"/>
      <c r="AH14" s="282"/>
      <c r="AI14" s="282"/>
      <c r="AJ14" s="282"/>
      <c r="AK14" s="282"/>
      <c r="AL14" s="282"/>
      <c r="AM14" s="282"/>
      <c r="AN14" s="282"/>
      <c r="AO14" s="282"/>
      <c r="AP14" s="282"/>
      <c r="AQ14" s="282"/>
      <c r="AR14" s="187"/>
    </row>
    <row r="15" spans="1:48">
      <c r="A15" s="282"/>
      <c r="B15" s="282"/>
      <c r="C15" s="282"/>
      <c r="D15" s="282"/>
      <c r="E15" s="282"/>
      <c r="F15" s="282"/>
      <c r="G15" s="282"/>
      <c r="H15" s="282"/>
      <c r="I15" s="282"/>
      <c r="J15" s="282"/>
      <c r="K15" s="282"/>
      <c r="L15" s="282"/>
      <c r="M15" s="282"/>
      <c r="N15" s="282"/>
      <c r="O15" s="282"/>
      <c r="P15" s="282"/>
      <c r="Q15" s="282"/>
      <c r="R15" s="282"/>
      <c r="S15" s="282"/>
      <c r="T15" s="282"/>
      <c r="U15" s="282"/>
      <c r="V15" s="282"/>
      <c r="W15" s="282"/>
      <c r="X15" s="282"/>
      <c r="Y15" s="282"/>
      <c r="Z15" s="282"/>
      <c r="AA15" s="282"/>
      <c r="AB15" s="282"/>
      <c r="AC15" s="282"/>
      <c r="AD15" s="282"/>
      <c r="AE15" s="282"/>
      <c r="AF15" s="282"/>
      <c r="AG15" s="282"/>
      <c r="AH15" s="282"/>
      <c r="AI15" s="282"/>
      <c r="AJ15" s="282"/>
      <c r="AK15" s="282"/>
      <c r="AL15" s="282"/>
      <c r="AM15" s="282"/>
      <c r="AN15" s="282"/>
      <c r="AO15" s="282"/>
      <c r="AP15" s="282"/>
      <c r="AQ15" s="282"/>
      <c r="AR15" s="187"/>
    </row>
    <row r="16" spans="1:48">
      <c r="A16" s="282"/>
      <c r="B16" s="282"/>
      <c r="C16" s="282"/>
      <c r="D16" s="282"/>
      <c r="E16" s="282"/>
      <c r="F16" s="282"/>
      <c r="G16" s="282"/>
      <c r="H16" s="282"/>
      <c r="I16" s="282"/>
      <c r="J16" s="282"/>
      <c r="K16" s="282"/>
      <c r="L16" s="282"/>
      <c r="M16" s="282"/>
      <c r="N16" s="282"/>
      <c r="O16" s="282"/>
      <c r="P16" s="282"/>
      <c r="Q16" s="282"/>
      <c r="R16" s="282"/>
      <c r="S16" s="282"/>
      <c r="T16" s="282"/>
      <c r="U16" s="282"/>
      <c r="V16" s="282"/>
      <c r="W16" s="282"/>
      <c r="X16" s="282"/>
      <c r="Y16" s="282"/>
      <c r="Z16" s="282"/>
      <c r="AA16" s="282"/>
      <c r="AB16" s="282"/>
      <c r="AC16" s="282"/>
      <c r="AD16" s="282"/>
      <c r="AE16" s="282"/>
      <c r="AF16" s="282"/>
      <c r="AG16" s="282"/>
      <c r="AH16" s="282"/>
      <c r="AI16" s="282"/>
      <c r="AJ16" s="282"/>
      <c r="AK16" s="282"/>
      <c r="AL16" s="282"/>
      <c r="AM16" s="282"/>
      <c r="AN16" s="282"/>
      <c r="AO16" s="282"/>
      <c r="AP16" s="282"/>
      <c r="AQ16" s="282"/>
      <c r="AR16" s="187"/>
      <c r="AS16" s="172" t="s">
        <v>290</v>
      </c>
      <c r="AT16" s="217" t="s">
        <v>334</v>
      </c>
      <c r="AU16" s="216">
        <f>COUNTIF(C17:N32,"ซ่อนช่อง")</f>
        <v>12</v>
      </c>
      <c r="AV16" s="215" t="s">
        <v>335</v>
      </c>
    </row>
    <row r="17" spans="1:45">
      <c r="A17" s="188"/>
      <c r="B17" s="188"/>
      <c r="C17" s="257" t="str">
        <f>IF(AS17="","ซ่อนช่อง",CONCATENATE("1. ",VLOOKUP(AS17,Table1[#All],2,0)))</f>
        <v>1. นางสาวอำพร มูลปิน</v>
      </c>
      <c r="D17" s="257"/>
      <c r="E17" s="257"/>
      <c r="F17" s="257"/>
      <c r="G17" s="257"/>
      <c r="H17" s="257"/>
      <c r="I17" s="257"/>
      <c r="J17" s="257"/>
      <c r="K17" s="257"/>
      <c r="L17" s="257"/>
      <c r="M17" s="257"/>
      <c r="N17" s="257"/>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8" t="str">
        <f>IF(AS17="","",VLOOKUP(AS17,Table1[#All],3,0))</f>
        <v>3-5006-00246-61-2</v>
      </c>
      <c r="AE17" s="288"/>
      <c r="AF17" s="288"/>
      <c r="AG17" s="288"/>
      <c r="AH17" s="288"/>
      <c r="AI17" s="288"/>
      <c r="AJ17" s="288"/>
      <c r="AK17" s="288"/>
      <c r="AL17" s="201"/>
      <c r="AM17" s="188"/>
      <c r="AN17" s="188"/>
      <c r="AO17" s="188"/>
      <c r="AP17" s="188"/>
      <c r="AQ17" s="188"/>
      <c r="AS17" s="197" t="s">
        <v>211</v>
      </c>
    </row>
    <row r="18" spans="1:45">
      <c r="A18" s="193"/>
      <c r="B18" s="193"/>
      <c r="C18" s="284" t="str">
        <f>IF(AS18="","ซ่อนช่อง",CONCATENATE("2. ",VLOOKUP(AS18,Table1[#All],2,0)))</f>
        <v>2. นายบุญทา ไชยมณี</v>
      </c>
      <c r="D18" s="284"/>
      <c r="E18" s="284"/>
      <c r="F18" s="284"/>
      <c r="G18" s="284"/>
      <c r="H18" s="284"/>
      <c r="I18" s="284"/>
      <c r="J18" s="284"/>
      <c r="K18" s="284"/>
      <c r="L18" s="284"/>
      <c r="M18" s="284"/>
      <c r="N18" s="284"/>
      <c r="O18" s="194"/>
      <c r="P18" s="193" t="str">
        <f t="shared" si="0"/>
        <v>คู่สมรสจำเลยที่ 1</v>
      </c>
      <c r="Q18" s="193"/>
      <c r="R18" s="193"/>
      <c r="S18" s="193"/>
      <c r="T18" s="193"/>
      <c r="U18" s="193"/>
      <c r="V18" s="193"/>
      <c r="W18" s="193" t="str">
        <f t="shared" si="1"/>
        <v>เลขบัตรประชาชน</v>
      </c>
      <c r="X18" s="193"/>
      <c r="Y18" s="193"/>
      <c r="Z18" s="193"/>
      <c r="AA18" s="193"/>
      <c r="AB18" s="193"/>
      <c r="AC18" s="193"/>
      <c r="AD18" s="285" t="str">
        <f>IF(AS18="","",VLOOKUP(AS18,Table1[#All],3,0))</f>
        <v>3-5099-01267-57-9</v>
      </c>
      <c r="AE18" s="285"/>
      <c r="AF18" s="285"/>
      <c r="AG18" s="285"/>
      <c r="AH18" s="285"/>
      <c r="AI18" s="285"/>
      <c r="AJ18" s="285"/>
      <c r="AK18" s="285"/>
      <c r="AL18" s="195"/>
      <c r="AM18" s="193"/>
      <c r="AN18" s="193"/>
      <c r="AO18" s="193"/>
      <c r="AP18" s="193"/>
      <c r="AQ18" s="193"/>
      <c r="AS18" s="197" t="s">
        <v>350</v>
      </c>
    </row>
    <row r="19" spans="1:45">
      <c r="A19" s="193"/>
      <c r="B19" s="193"/>
      <c r="C19" s="284" t="str">
        <f>IF(AS19="","ซ่อนช่อง",CONCATENATE("3. ",VLOOKUP(AS19,Table1[#All],2,0)))</f>
        <v>3. นางรัศมี เลวงค์</v>
      </c>
      <c r="D19" s="284"/>
      <c r="E19" s="284"/>
      <c r="F19" s="284"/>
      <c r="G19" s="284"/>
      <c r="H19" s="284"/>
      <c r="I19" s="284"/>
      <c r="J19" s="284"/>
      <c r="K19" s="284"/>
      <c r="L19" s="284"/>
      <c r="M19" s="284"/>
      <c r="N19" s="284"/>
      <c r="O19" s="194"/>
      <c r="P19" s="193" t="str">
        <f>IF(AS19="","",AS19)</f>
        <v>จำเลยที่ 2</v>
      </c>
      <c r="Q19" s="193"/>
      <c r="R19" s="193"/>
      <c r="S19" s="193"/>
      <c r="T19" s="193"/>
      <c r="U19" s="193"/>
      <c r="V19" s="193"/>
      <c r="W19" s="193" t="str">
        <f>IF(AS19="","","เลขบัตรประชาชน")</f>
        <v>เลขบัตรประชาชน</v>
      </c>
      <c r="X19" s="193"/>
      <c r="Y19" s="193"/>
      <c r="Z19" s="193"/>
      <c r="AA19" s="193"/>
      <c r="AB19" s="193"/>
      <c r="AC19" s="193"/>
      <c r="AD19" s="285" t="str">
        <f>IF(AS19="","",VLOOKUP(AS19,Table1[#All],3,0))</f>
        <v>3-5010-00105-30-0</v>
      </c>
      <c r="AE19" s="285"/>
      <c r="AF19" s="285"/>
      <c r="AG19" s="285"/>
      <c r="AH19" s="285"/>
      <c r="AI19" s="285"/>
      <c r="AJ19" s="285"/>
      <c r="AK19" s="285"/>
      <c r="AL19" s="195"/>
      <c r="AM19" s="193"/>
      <c r="AN19" s="193"/>
      <c r="AO19" s="193"/>
      <c r="AP19" s="193"/>
      <c r="AQ19" s="193"/>
      <c r="AS19" s="197" t="s">
        <v>212</v>
      </c>
    </row>
    <row r="20" spans="1:45">
      <c r="A20" s="193"/>
      <c r="B20" s="193"/>
      <c r="C20" s="284" t="str">
        <f>IF(AS20="","ซ่อนช่อง",CONCATENATE("4. ",VLOOKUP(AS20,Table1[#All],2,0)))</f>
        <v>4. นายภรัณยู ฮวดเจริญ</v>
      </c>
      <c r="D20" s="284"/>
      <c r="E20" s="284"/>
      <c r="F20" s="284"/>
      <c r="G20" s="284"/>
      <c r="H20" s="284"/>
      <c r="I20" s="284"/>
      <c r="J20" s="284"/>
      <c r="K20" s="284"/>
      <c r="L20" s="284"/>
      <c r="M20" s="284"/>
      <c r="N20" s="284"/>
      <c r="O20" s="194"/>
      <c r="P20" s="193" t="str">
        <f t="shared" ref="P20:P36" si="2">IF(AS20="","",AS20)</f>
        <v>จำเลยที่ 3</v>
      </c>
      <c r="Q20" s="193"/>
      <c r="R20" s="193"/>
      <c r="S20" s="193"/>
      <c r="T20" s="193"/>
      <c r="U20" s="193"/>
      <c r="V20" s="193"/>
      <c r="W20" s="193" t="str">
        <f t="shared" ref="W20:W36" si="3">IF(AS20="","","เลขบัตรประชาชน")</f>
        <v>เลขบัตรประชาชน</v>
      </c>
      <c r="X20" s="193"/>
      <c r="Y20" s="193"/>
      <c r="Z20" s="193"/>
      <c r="AA20" s="193"/>
      <c r="AB20" s="193"/>
      <c r="AC20" s="193"/>
      <c r="AD20" s="285" t="str">
        <f>IF(AS20="","",VLOOKUP(AS20,Table1[#All],3,0))</f>
        <v>1-5009-00200-03-2</v>
      </c>
      <c r="AE20" s="285"/>
      <c r="AF20" s="285"/>
      <c r="AG20" s="285"/>
      <c r="AH20" s="285"/>
      <c r="AI20" s="285"/>
      <c r="AJ20" s="285"/>
      <c r="AK20" s="285"/>
      <c r="AL20" s="195"/>
      <c r="AM20" s="193"/>
      <c r="AN20" s="193"/>
      <c r="AO20" s="193"/>
      <c r="AP20" s="193"/>
      <c r="AQ20" s="193"/>
      <c r="AS20" s="197" t="s">
        <v>213</v>
      </c>
    </row>
    <row r="21" spans="1:45" hidden="1">
      <c r="A21" s="193"/>
      <c r="B21" s="193"/>
      <c r="C21" s="284" t="str">
        <f>IF(AS21="","ซ่อนช่อง",CONCATENATE("5. ",VLOOKUP(AS21,Table1[#All],2,0)))</f>
        <v>ซ่อนช่อง</v>
      </c>
      <c r="D21" s="284"/>
      <c r="E21" s="284"/>
      <c r="F21" s="284"/>
      <c r="G21" s="284"/>
      <c r="H21" s="284"/>
      <c r="I21" s="284"/>
      <c r="J21" s="284"/>
      <c r="K21" s="284"/>
      <c r="L21" s="284"/>
      <c r="M21" s="284"/>
      <c r="N21" s="284"/>
      <c r="O21" s="194"/>
      <c r="P21" s="193" t="str">
        <f t="shared" si="2"/>
        <v/>
      </c>
      <c r="Q21" s="193"/>
      <c r="R21" s="193"/>
      <c r="S21" s="193"/>
      <c r="T21" s="193"/>
      <c r="U21" s="193"/>
      <c r="V21" s="193"/>
      <c r="W21" s="193" t="str">
        <f t="shared" si="3"/>
        <v/>
      </c>
      <c r="X21" s="193"/>
      <c r="Y21" s="193"/>
      <c r="Z21" s="193"/>
      <c r="AA21" s="193"/>
      <c r="AB21" s="193"/>
      <c r="AC21" s="193"/>
      <c r="AD21" s="285" t="str">
        <f>IF(AS21="","",VLOOKUP(AS21,Table1[#All],3,0))</f>
        <v/>
      </c>
      <c r="AE21" s="285"/>
      <c r="AF21" s="285"/>
      <c r="AG21" s="285"/>
      <c r="AH21" s="285"/>
      <c r="AI21" s="285"/>
      <c r="AJ21" s="285"/>
      <c r="AK21" s="285"/>
      <c r="AL21" s="195"/>
      <c r="AM21" s="193"/>
      <c r="AN21" s="193"/>
      <c r="AO21" s="193"/>
      <c r="AP21" s="193"/>
      <c r="AQ21" s="193"/>
      <c r="AS21" s="197"/>
    </row>
    <row r="22" spans="1:45" hidden="1">
      <c r="A22" s="193"/>
      <c r="B22" s="193"/>
      <c r="C22" s="284" t="str">
        <f>IF(AS22="","ซ่อนช่อง",CONCATENATE("6. ",VLOOKUP(AS22,Table1[#All],2,0)))</f>
        <v>ซ่อนช่อง</v>
      </c>
      <c r="D22" s="284"/>
      <c r="E22" s="284"/>
      <c r="F22" s="284"/>
      <c r="G22" s="284"/>
      <c r="H22" s="284"/>
      <c r="I22" s="284"/>
      <c r="J22" s="284"/>
      <c r="K22" s="284"/>
      <c r="L22" s="284"/>
      <c r="M22" s="284"/>
      <c r="N22" s="284"/>
      <c r="O22" s="194"/>
      <c r="P22" s="193" t="str">
        <f t="shared" si="2"/>
        <v/>
      </c>
      <c r="Q22" s="193"/>
      <c r="R22" s="193"/>
      <c r="S22" s="193"/>
      <c r="T22" s="193"/>
      <c r="U22" s="193"/>
      <c r="V22" s="193"/>
      <c r="W22" s="193" t="str">
        <f t="shared" si="3"/>
        <v/>
      </c>
      <c r="X22" s="193"/>
      <c r="Y22" s="193"/>
      <c r="Z22" s="193"/>
      <c r="AA22" s="193"/>
      <c r="AB22" s="193"/>
      <c r="AC22" s="193"/>
      <c r="AD22" s="285" t="str">
        <f>IF(AS22="","",VLOOKUP(AS22,Table1[#All],3,0))</f>
        <v/>
      </c>
      <c r="AE22" s="285"/>
      <c r="AF22" s="285"/>
      <c r="AG22" s="285"/>
      <c r="AH22" s="285"/>
      <c r="AI22" s="285"/>
      <c r="AJ22" s="285"/>
      <c r="AK22" s="285"/>
      <c r="AL22" s="195"/>
      <c r="AM22" s="193"/>
      <c r="AN22" s="193"/>
      <c r="AO22" s="193"/>
      <c r="AP22" s="193"/>
      <c r="AQ22" s="193"/>
      <c r="AS22" s="197"/>
    </row>
    <row r="23" spans="1:45" hidden="1">
      <c r="A23" s="193"/>
      <c r="B23" s="193"/>
      <c r="C23" s="284" t="str">
        <f>IF(AS23="","ซ่อนช่อง",CONCATENATE("7. ",VLOOKUP(AS23,Table1[#All],2,0)))</f>
        <v>ซ่อนช่อง</v>
      </c>
      <c r="D23" s="284"/>
      <c r="E23" s="284"/>
      <c r="F23" s="284"/>
      <c r="G23" s="284"/>
      <c r="H23" s="284"/>
      <c r="I23" s="284"/>
      <c r="J23" s="284"/>
      <c r="K23" s="284"/>
      <c r="L23" s="284"/>
      <c r="M23" s="284"/>
      <c r="N23" s="284"/>
      <c r="O23" s="194"/>
      <c r="P23" s="193" t="str">
        <f t="shared" si="2"/>
        <v/>
      </c>
      <c r="Q23" s="193"/>
      <c r="R23" s="193"/>
      <c r="S23" s="193"/>
      <c r="T23" s="193"/>
      <c r="U23" s="193"/>
      <c r="V23" s="193"/>
      <c r="W23" s="193" t="str">
        <f t="shared" si="3"/>
        <v/>
      </c>
      <c r="X23" s="193"/>
      <c r="Y23" s="193"/>
      <c r="Z23" s="193"/>
      <c r="AA23" s="193"/>
      <c r="AB23" s="193"/>
      <c r="AC23" s="193"/>
      <c r="AD23" s="285" t="str">
        <f>IF(AS23="","",VLOOKUP(AS23,Table1[#All],3,0))</f>
        <v/>
      </c>
      <c r="AE23" s="285"/>
      <c r="AF23" s="285"/>
      <c r="AG23" s="285"/>
      <c r="AH23" s="285"/>
      <c r="AI23" s="285"/>
      <c r="AJ23" s="285"/>
      <c r="AK23" s="285"/>
      <c r="AL23" s="195"/>
      <c r="AM23" s="193"/>
      <c r="AN23" s="193"/>
      <c r="AO23" s="193"/>
      <c r="AP23" s="193"/>
      <c r="AQ23" s="193"/>
      <c r="AS23" s="197"/>
    </row>
    <row r="24" spans="1:45" hidden="1">
      <c r="A24" s="193"/>
      <c r="B24" s="193"/>
      <c r="C24" s="284" t="str">
        <f>IF(AS24="","ซ่อนช่อง",CONCATENATE("8. ",VLOOKUP(AS24,Table1[#All],2,0)))</f>
        <v>ซ่อนช่อง</v>
      </c>
      <c r="D24" s="284"/>
      <c r="E24" s="284"/>
      <c r="F24" s="284"/>
      <c r="G24" s="284"/>
      <c r="H24" s="284"/>
      <c r="I24" s="284"/>
      <c r="J24" s="284"/>
      <c r="K24" s="284"/>
      <c r="L24" s="284"/>
      <c r="M24" s="284"/>
      <c r="N24" s="284"/>
      <c r="O24" s="194"/>
      <c r="P24" s="193" t="str">
        <f t="shared" si="2"/>
        <v/>
      </c>
      <c r="Q24" s="193"/>
      <c r="R24" s="193"/>
      <c r="S24" s="193"/>
      <c r="T24" s="193"/>
      <c r="U24" s="193"/>
      <c r="V24" s="193"/>
      <c r="W24" s="193" t="str">
        <f t="shared" si="3"/>
        <v/>
      </c>
      <c r="X24" s="193"/>
      <c r="Y24" s="193"/>
      <c r="Z24" s="193"/>
      <c r="AA24" s="193"/>
      <c r="AB24" s="193"/>
      <c r="AC24" s="193"/>
      <c r="AD24" s="285" t="str">
        <f>IF(AS24="","",VLOOKUP(AS24,Table1[#All],3,0))</f>
        <v/>
      </c>
      <c r="AE24" s="285"/>
      <c r="AF24" s="285"/>
      <c r="AG24" s="285"/>
      <c r="AH24" s="285"/>
      <c r="AI24" s="285"/>
      <c r="AJ24" s="285"/>
      <c r="AK24" s="285"/>
      <c r="AL24" s="195"/>
      <c r="AM24" s="193"/>
      <c r="AN24" s="193"/>
      <c r="AO24" s="193"/>
      <c r="AP24" s="193"/>
      <c r="AQ24" s="193"/>
      <c r="AS24" s="197"/>
    </row>
    <row r="25" spans="1:45" hidden="1">
      <c r="A25" s="193"/>
      <c r="B25" s="193"/>
      <c r="C25" s="284" t="str">
        <f>IF(AS25="","ซ่อนช่อง",CONCATENATE("9. ",VLOOKUP(AS25,Table1[#All],2,0)))</f>
        <v>ซ่อนช่อง</v>
      </c>
      <c r="D25" s="284"/>
      <c r="E25" s="284"/>
      <c r="F25" s="284"/>
      <c r="G25" s="284"/>
      <c r="H25" s="284"/>
      <c r="I25" s="284"/>
      <c r="J25" s="284"/>
      <c r="K25" s="284"/>
      <c r="L25" s="284"/>
      <c r="M25" s="284"/>
      <c r="N25" s="284"/>
      <c r="O25" s="194"/>
      <c r="P25" s="193" t="str">
        <f t="shared" si="2"/>
        <v/>
      </c>
      <c r="Q25" s="193"/>
      <c r="R25" s="193"/>
      <c r="S25" s="193"/>
      <c r="T25" s="193"/>
      <c r="U25" s="193"/>
      <c r="V25" s="193"/>
      <c r="W25" s="193" t="str">
        <f t="shared" si="3"/>
        <v/>
      </c>
      <c r="X25" s="193"/>
      <c r="Y25" s="193"/>
      <c r="Z25" s="193"/>
      <c r="AA25" s="193"/>
      <c r="AB25" s="193"/>
      <c r="AC25" s="193"/>
      <c r="AD25" s="285" t="str">
        <f>IF(AS25="","",VLOOKUP(AS25,Table1[#All],3,0))</f>
        <v/>
      </c>
      <c r="AE25" s="285"/>
      <c r="AF25" s="285"/>
      <c r="AG25" s="285"/>
      <c r="AH25" s="285"/>
      <c r="AI25" s="285"/>
      <c r="AJ25" s="285"/>
      <c r="AK25" s="285"/>
      <c r="AL25" s="195"/>
      <c r="AM25" s="193"/>
      <c r="AN25" s="193"/>
      <c r="AO25" s="193"/>
      <c r="AP25" s="193"/>
      <c r="AQ25" s="193"/>
      <c r="AS25" s="197"/>
    </row>
    <row r="26" spans="1:45" hidden="1">
      <c r="A26" s="193"/>
      <c r="B26" s="193"/>
      <c r="C26" s="284" t="str">
        <f>IF(AS26="","ซ่อนช่อง",CONCATENATE("10. ",VLOOKUP(AS26,Table1[#All],2,0)))</f>
        <v>ซ่อนช่อง</v>
      </c>
      <c r="D26" s="284"/>
      <c r="E26" s="284"/>
      <c r="F26" s="284"/>
      <c r="G26" s="284"/>
      <c r="H26" s="284"/>
      <c r="I26" s="284"/>
      <c r="J26" s="284"/>
      <c r="K26" s="284"/>
      <c r="L26" s="284"/>
      <c r="M26" s="284"/>
      <c r="N26" s="284"/>
      <c r="O26" s="194"/>
      <c r="P26" s="193" t="str">
        <f t="shared" si="2"/>
        <v/>
      </c>
      <c r="Q26" s="193"/>
      <c r="R26" s="193"/>
      <c r="S26" s="193"/>
      <c r="T26" s="193"/>
      <c r="U26" s="193"/>
      <c r="V26" s="193"/>
      <c r="W26" s="193" t="str">
        <f t="shared" si="3"/>
        <v/>
      </c>
      <c r="X26" s="193"/>
      <c r="Y26" s="193"/>
      <c r="Z26" s="193"/>
      <c r="AA26" s="193"/>
      <c r="AB26" s="193"/>
      <c r="AC26" s="193"/>
      <c r="AD26" s="285" t="str">
        <f>IF(AS26="","",VLOOKUP(AS26,Table1[#All],3,0))</f>
        <v/>
      </c>
      <c r="AE26" s="285"/>
      <c r="AF26" s="285"/>
      <c r="AG26" s="285"/>
      <c r="AH26" s="285"/>
      <c r="AI26" s="285"/>
      <c r="AJ26" s="285"/>
      <c r="AK26" s="285"/>
      <c r="AL26" s="195"/>
      <c r="AM26" s="193"/>
      <c r="AN26" s="193"/>
      <c r="AO26" s="193"/>
      <c r="AP26" s="193"/>
      <c r="AQ26" s="193"/>
      <c r="AS26" s="197"/>
    </row>
    <row r="27" spans="1:45" hidden="1">
      <c r="A27" s="193"/>
      <c r="B27" s="193"/>
      <c r="C27" s="284" t="str">
        <f>IF(AS27="","ซ่อนช่อง",CONCATENATE("11. ",VLOOKUP(AS27,Table1[#All],2,0)))</f>
        <v>ซ่อนช่อง</v>
      </c>
      <c r="D27" s="284"/>
      <c r="E27" s="284"/>
      <c r="F27" s="284"/>
      <c r="G27" s="284"/>
      <c r="H27" s="284"/>
      <c r="I27" s="284"/>
      <c r="J27" s="284"/>
      <c r="K27" s="284"/>
      <c r="L27" s="284"/>
      <c r="M27" s="284"/>
      <c r="N27" s="284"/>
      <c r="O27" s="194"/>
      <c r="P27" s="193" t="str">
        <f t="shared" si="2"/>
        <v/>
      </c>
      <c r="Q27" s="193"/>
      <c r="R27" s="193"/>
      <c r="S27" s="193"/>
      <c r="T27" s="193"/>
      <c r="U27" s="193"/>
      <c r="V27" s="193"/>
      <c r="W27" s="193" t="str">
        <f t="shared" si="3"/>
        <v/>
      </c>
      <c r="X27" s="193"/>
      <c r="Y27" s="193"/>
      <c r="Z27" s="193"/>
      <c r="AA27" s="193"/>
      <c r="AB27" s="193"/>
      <c r="AC27" s="193"/>
      <c r="AD27" s="285" t="str">
        <f>IF(AS27="","",VLOOKUP(AS27,Table1[#All],3,0))</f>
        <v/>
      </c>
      <c r="AE27" s="285"/>
      <c r="AF27" s="285"/>
      <c r="AG27" s="285"/>
      <c r="AH27" s="285"/>
      <c r="AI27" s="285"/>
      <c r="AJ27" s="285"/>
      <c r="AK27" s="285"/>
      <c r="AL27" s="195"/>
      <c r="AM27" s="193"/>
      <c r="AN27" s="193"/>
      <c r="AO27" s="193"/>
      <c r="AP27" s="193"/>
      <c r="AQ27" s="193"/>
      <c r="AS27" s="197"/>
    </row>
    <row r="28" spans="1:45" hidden="1">
      <c r="A28" s="193"/>
      <c r="B28" s="193"/>
      <c r="C28" s="284" t="str">
        <f>IF(AS28="","ซ่อนช่อง",CONCATENATE("12. ",VLOOKUP(AS28,Table1[#All],2,0)))</f>
        <v>ซ่อนช่อง</v>
      </c>
      <c r="D28" s="284"/>
      <c r="E28" s="284"/>
      <c r="F28" s="284"/>
      <c r="G28" s="284"/>
      <c r="H28" s="284"/>
      <c r="I28" s="284"/>
      <c r="J28" s="284"/>
      <c r="K28" s="284"/>
      <c r="L28" s="284"/>
      <c r="M28" s="284"/>
      <c r="N28" s="284"/>
      <c r="O28" s="194"/>
      <c r="P28" s="193" t="str">
        <f t="shared" si="2"/>
        <v/>
      </c>
      <c r="Q28" s="193"/>
      <c r="R28" s="193"/>
      <c r="S28" s="193"/>
      <c r="T28" s="193"/>
      <c r="U28" s="193"/>
      <c r="V28" s="193"/>
      <c r="W28" s="193" t="str">
        <f t="shared" si="3"/>
        <v/>
      </c>
      <c r="X28" s="193"/>
      <c r="Y28" s="193"/>
      <c r="Z28" s="193"/>
      <c r="AA28" s="193"/>
      <c r="AB28" s="193"/>
      <c r="AC28" s="193"/>
      <c r="AD28" s="285" t="str">
        <f>IF(AS28="","",VLOOKUP(AS28,Table1[#All],3,0))</f>
        <v/>
      </c>
      <c r="AE28" s="285"/>
      <c r="AF28" s="285"/>
      <c r="AG28" s="285"/>
      <c r="AH28" s="285"/>
      <c r="AI28" s="285"/>
      <c r="AJ28" s="285"/>
      <c r="AK28" s="285"/>
      <c r="AL28" s="195"/>
      <c r="AM28" s="193"/>
      <c r="AN28" s="193"/>
      <c r="AO28" s="193"/>
      <c r="AP28" s="193"/>
      <c r="AQ28" s="193"/>
      <c r="AS28" s="197"/>
    </row>
    <row r="29" spans="1:45" hidden="1">
      <c r="A29" s="193"/>
      <c r="B29" s="193"/>
      <c r="C29" s="284" t="str">
        <f>IF(AS29="","ซ่อนช่อง",CONCATENATE("13. ",VLOOKUP(AS29,Table1[#All],2,0)))</f>
        <v>ซ่อนช่อง</v>
      </c>
      <c r="D29" s="284"/>
      <c r="E29" s="284"/>
      <c r="F29" s="284"/>
      <c r="G29" s="284"/>
      <c r="H29" s="284"/>
      <c r="I29" s="284"/>
      <c r="J29" s="284"/>
      <c r="K29" s="284"/>
      <c r="L29" s="284"/>
      <c r="M29" s="284"/>
      <c r="N29" s="284"/>
      <c r="O29" s="194"/>
      <c r="P29" s="193" t="str">
        <f t="shared" si="2"/>
        <v/>
      </c>
      <c r="Q29" s="193"/>
      <c r="R29" s="193"/>
      <c r="S29" s="193"/>
      <c r="T29" s="193"/>
      <c r="U29" s="193"/>
      <c r="V29" s="193"/>
      <c r="W29" s="193" t="str">
        <f t="shared" si="3"/>
        <v/>
      </c>
      <c r="X29" s="193"/>
      <c r="Y29" s="193"/>
      <c r="Z29" s="193"/>
      <c r="AA29" s="193"/>
      <c r="AB29" s="193"/>
      <c r="AC29" s="193"/>
      <c r="AD29" s="285" t="str">
        <f>IF(AS29="","",VLOOKUP(AS29,Table1[#All],3,0))</f>
        <v/>
      </c>
      <c r="AE29" s="285"/>
      <c r="AF29" s="285"/>
      <c r="AG29" s="285"/>
      <c r="AH29" s="285"/>
      <c r="AI29" s="285"/>
      <c r="AJ29" s="285"/>
      <c r="AK29" s="285"/>
      <c r="AL29" s="195"/>
      <c r="AM29" s="193"/>
      <c r="AN29" s="193"/>
      <c r="AO29" s="193"/>
      <c r="AP29" s="193"/>
      <c r="AQ29" s="193"/>
      <c r="AS29" s="197"/>
    </row>
    <row r="30" spans="1:45" hidden="1">
      <c r="A30" s="193"/>
      <c r="B30" s="193"/>
      <c r="C30" s="284" t="str">
        <f>IF(AS30="","ซ่อนช่อง",CONCATENATE("14. ",VLOOKUP(AS30,Table1[#All],2,0)))</f>
        <v>ซ่อนช่อง</v>
      </c>
      <c r="D30" s="284"/>
      <c r="E30" s="284"/>
      <c r="F30" s="284"/>
      <c r="G30" s="284"/>
      <c r="H30" s="284"/>
      <c r="I30" s="284"/>
      <c r="J30" s="284"/>
      <c r="K30" s="284"/>
      <c r="L30" s="284"/>
      <c r="M30" s="284"/>
      <c r="N30" s="284"/>
      <c r="O30" s="194"/>
      <c r="P30" s="193" t="str">
        <f t="shared" si="2"/>
        <v/>
      </c>
      <c r="Q30" s="193"/>
      <c r="R30" s="193"/>
      <c r="S30" s="193"/>
      <c r="T30" s="193"/>
      <c r="U30" s="193"/>
      <c r="V30" s="193"/>
      <c r="W30" s="193" t="str">
        <f t="shared" si="3"/>
        <v/>
      </c>
      <c r="X30" s="193"/>
      <c r="Y30" s="193"/>
      <c r="Z30" s="193"/>
      <c r="AA30" s="193"/>
      <c r="AB30" s="193"/>
      <c r="AC30" s="193"/>
      <c r="AD30" s="285" t="str">
        <f>IF(AS30="","",VLOOKUP(AS30,Table1[#All],3,0))</f>
        <v/>
      </c>
      <c r="AE30" s="285"/>
      <c r="AF30" s="285"/>
      <c r="AG30" s="285"/>
      <c r="AH30" s="285"/>
      <c r="AI30" s="285"/>
      <c r="AJ30" s="285"/>
      <c r="AK30" s="285"/>
      <c r="AL30" s="195"/>
      <c r="AM30" s="193"/>
      <c r="AN30" s="193"/>
      <c r="AO30" s="193"/>
      <c r="AP30" s="193"/>
      <c r="AQ30" s="193"/>
      <c r="AS30" s="197"/>
    </row>
    <row r="31" spans="1:45" hidden="1">
      <c r="A31" s="193"/>
      <c r="B31" s="193"/>
      <c r="C31" s="284" t="str">
        <f>IF(AS31="","ซ่อนช่อง",CONCATENATE("15. ",VLOOKUP(AS31,Table1[#All],2,0)))</f>
        <v>ซ่อนช่อง</v>
      </c>
      <c r="D31" s="284"/>
      <c r="E31" s="284"/>
      <c r="F31" s="284"/>
      <c r="G31" s="284"/>
      <c r="H31" s="284"/>
      <c r="I31" s="284"/>
      <c r="J31" s="284"/>
      <c r="K31" s="284"/>
      <c r="L31" s="284"/>
      <c r="M31" s="284"/>
      <c r="N31" s="284"/>
      <c r="O31" s="194"/>
      <c r="P31" s="193" t="str">
        <f t="shared" si="2"/>
        <v/>
      </c>
      <c r="Q31" s="193"/>
      <c r="R31" s="193"/>
      <c r="S31" s="193"/>
      <c r="T31" s="193"/>
      <c r="U31" s="193"/>
      <c r="V31" s="193"/>
      <c r="W31" s="193" t="str">
        <f t="shared" si="3"/>
        <v/>
      </c>
      <c r="X31" s="193"/>
      <c r="Y31" s="193"/>
      <c r="Z31" s="193"/>
      <c r="AA31" s="193"/>
      <c r="AB31" s="193"/>
      <c r="AC31" s="193"/>
      <c r="AD31" s="285" t="str">
        <f>IF(AS31="","",VLOOKUP(AS31,Table1[#All],3,0))</f>
        <v/>
      </c>
      <c r="AE31" s="285"/>
      <c r="AF31" s="285"/>
      <c r="AG31" s="285"/>
      <c r="AH31" s="285"/>
      <c r="AI31" s="285"/>
      <c r="AJ31" s="285"/>
      <c r="AK31" s="285"/>
      <c r="AL31" s="195"/>
      <c r="AM31" s="193"/>
      <c r="AN31" s="193"/>
      <c r="AO31" s="193"/>
      <c r="AP31" s="193"/>
      <c r="AQ31" s="193"/>
      <c r="AS31" s="197"/>
    </row>
    <row r="32" spans="1:45" hidden="1">
      <c r="A32" s="189"/>
      <c r="B32" s="189"/>
      <c r="C32" s="284" t="str">
        <f>IF(AS32="","ซ่อนช่อง",CONCATENATE("16. ",VLOOKUP(AS32,Table1[#All],2,0)))</f>
        <v>ซ่อนช่อง</v>
      </c>
      <c r="D32" s="284"/>
      <c r="E32" s="284"/>
      <c r="F32" s="284"/>
      <c r="G32" s="284"/>
      <c r="H32" s="284"/>
      <c r="I32" s="284"/>
      <c r="J32" s="284"/>
      <c r="K32" s="284"/>
      <c r="L32" s="284"/>
      <c r="M32" s="284"/>
      <c r="N32" s="284"/>
      <c r="O32" s="199"/>
      <c r="P32" s="193" t="str">
        <f t="shared" si="2"/>
        <v/>
      </c>
      <c r="Q32" s="189"/>
      <c r="R32" s="189"/>
      <c r="S32" s="189"/>
      <c r="T32" s="189"/>
      <c r="U32" s="189"/>
      <c r="V32" s="189"/>
      <c r="W32" s="193" t="str">
        <f t="shared" si="3"/>
        <v/>
      </c>
      <c r="X32" s="189"/>
      <c r="Y32" s="189"/>
      <c r="Z32" s="189"/>
      <c r="AA32" s="189"/>
      <c r="AB32" s="189"/>
      <c r="AC32" s="189"/>
      <c r="AD32" s="285" t="str">
        <f>IF(AS32="","",VLOOKUP(AS32,Table1[#All],3,0))</f>
        <v/>
      </c>
      <c r="AE32" s="285"/>
      <c r="AF32" s="285"/>
      <c r="AG32" s="285"/>
      <c r="AH32" s="285"/>
      <c r="AI32" s="285"/>
      <c r="AJ32" s="285"/>
      <c r="AK32" s="285"/>
      <c r="AL32" s="200"/>
      <c r="AM32" s="189"/>
      <c r="AN32" s="189"/>
      <c r="AO32" s="189"/>
      <c r="AP32" s="189"/>
      <c r="AQ32" s="189"/>
      <c r="AS32" s="197"/>
    </row>
    <row r="33" spans="1:45" hidden="1">
      <c r="A33" s="189"/>
      <c r="B33" s="189"/>
      <c r="C33" s="284" t="str">
        <f>IF(AS33="","ซ่อนช่อง",CONCATENATE("17. ",VLOOKUP(AS33,Table1[#All],2,0)))</f>
        <v>ซ่อนช่อง</v>
      </c>
      <c r="D33" s="284"/>
      <c r="E33" s="284"/>
      <c r="F33" s="284"/>
      <c r="G33" s="284"/>
      <c r="H33" s="284"/>
      <c r="I33" s="284"/>
      <c r="J33" s="284"/>
      <c r="K33" s="284"/>
      <c r="L33" s="284"/>
      <c r="M33" s="284"/>
      <c r="N33" s="284"/>
      <c r="O33" s="199"/>
      <c r="P33" s="193" t="str">
        <f t="shared" si="2"/>
        <v/>
      </c>
      <c r="Q33" s="189"/>
      <c r="R33" s="189"/>
      <c r="S33" s="189"/>
      <c r="T33" s="189"/>
      <c r="U33" s="189"/>
      <c r="V33" s="189"/>
      <c r="W33" s="193" t="str">
        <f t="shared" si="3"/>
        <v/>
      </c>
      <c r="X33" s="189"/>
      <c r="Y33" s="189"/>
      <c r="Z33" s="189"/>
      <c r="AA33" s="189"/>
      <c r="AB33" s="189"/>
      <c r="AC33" s="189"/>
      <c r="AD33" s="285" t="str">
        <f>IF(AS33="","",VLOOKUP(AS33,Table1[#All],3,0))</f>
        <v/>
      </c>
      <c r="AE33" s="285"/>
      <c r="AF33" s="285"/>
      <c r="AG33" s="285"/>
      <c r="AH33" s="285"/>
      <c r="AI33" s="285"/>
      <c r="AJ33" s="285"/>
      <c r="AK33" s="285"/>
      <c r="AL33" s="200"/>
      <c r="AM33" s="189"/>
      <c r="AN33" s="189"/>
      <c r="AO33" s="189"/>
      <c r="AP33" s="189"/>
      <c r="AQ33" s="189"/>
      <c r="AS33" s="229"/>
    </row>
    <row r="34" spans="1:45" hidden="1">
      <c r="A34" s="189"/>
      <c r="B34" s="189"/>
      <c r="C34" s="284" t="str">
        <f>IF(AS34="","ซ่อนช่อง",CONCATENATE("18. ",VLOOKUP(AS34,Table1[#All],2,0)))</f>
        <v>ซ่อนช่อง</v>
      </c>
      <c r="D34" s="284"/>
      <c r="E34" s="284"/>
      <c r="F34" s="284"/>
      <c r="G34" s="284"/>
      <c r="H34" s="284"/>
      <c r="I34" s="284"/>
      <c r="J34" s="284"/>
      <c r="K34" s="284"/>
      <c r="L34" s="284"/>
      <c r="M34" s="284"/>
      <c r="N34" s="284"/>
      <c r="O34" s="199"/>
      <c r="P34" s="193" t="str">
        <f t="shared" si="2"/>
        <v/>
      </c>
      <c r="Q34" s="189"/>
      <c r="R34" s="189"/>
      <c r="S34" s="189"/>
      <c r="T34" s="189"/>
      <c r="U34" s="189"/>
      <c r="V34" s="189"/>
      <c r="W34" s="193" t="str">
        <f t="shared" si="3"/>
        <v/>
      </c>
      <c r="X34" s="189"/>
      <c r="Y34" s="189"/>
      <c r="Z34" s="189"/>
      <c r="AA34" s="189"/>
      <c r="AB34" s="189"/>
      <c r="AC34" s="189"/>
      <c r="AD34" s="285" t="str">
        <f>IF(AS34="","",VLOOKUP(AS34,Table1[#All],3,0))</f>
        <v/>
      </c>
      <c r="AE34" s="285"/>
      <c r="AF34" s="285"/>
      <c r="AG34" s="285"/>
      <c r="AH34" s="285"/>
      <c r="AI34" s="285"/>
      <c r="AJ34" s="285"/>
      <c r="AK34" s="285"/>
      <c r="AL34" s="200"/>
      <c r="AM34" s="189"/>
      <c r="AN34" s="189"/>
      <c r="AO34" s="189"/>
      <c r="AP34" s="189"/>
      <c r="AQ34" s="189"/>
      <c r="AS34" s="229"/>
    </row>
    <row r="35" spans="1:45" hidden="1">
      <c r="A35" s="189"/>
      <c r="B35" s="189"/>
      <c r="C35" s="284" t="str">
        <f>IF(AS35="","ซ่อนช่อง",CONCATENATE("19. ",VLOOKUP(AS35,Table1[#All],2,0)))</f>
        <v>ซ่อนช่อง</v>
      </c>
      <c r="D35" s="284"/>
      <c r="E35" s="284"/>
      <c r="F35" s="284"/>
      <c r="G35" s="284"/>
      <c r="H35" s="284"/>
      <c r="I35" s="284"/>
      <c r="J35" s="284"/>
      <c r="K35" s="284"/>
      <c r="L35" s="284"/>
      <c r="M35" s="284"/>
      <c r="N35" s="284"/>
      <c r="O35" s="199"/>
      <c r="P35" s="193" t="str">
        <f t="shared" si="2"/>
        <v/>
      </c>
      <c r="Q35" s="189"/>
      <c r="R35" s="189"/>
      <c r="S35" s="189"/>
      <c r="T35" s="189"/>
      <c r="U35" s="189"/>
      <c r="V35" s="189"/>
      <c r="W35" s="193" t="str">
        <f t="shared" si="3"/>
        <v/>
      </c>
      <c r="X35" s="189"/>
      <c r="Y35" s="189"/>
      <c r="Z35" s="189"/>
      <c r="AA35" s="189"/>
      <c r="AB35" s="189"/>
      <c r="AC35" s="189"/>
      <c r="AD35" s="285" t="str">
        <f>IF(AS35="","",VLOOKUP(AS35,Table1[#All],3,0))</f>
        <v/>
      </c>
      <c r="AE35" s="285"/>
      <c r="AF35" s="285"/>
      <c r="AG35" s="285"/>
      <c r="AH35" s="285"/>
      <c r="AI35" s="285"/>
      <c r="AJ35" s="285"/>
      <c r="AK35" s="285"/>
      <c r="AL35" s="200"/>
      <c r="AM35" s="189"/>
      <c r="AN35" s="189"/>
      <c r="AO35" s="189"/>
      <c r="AP35" s="189"/>
      <c r="AQ35" s="189"/>
      <c r="AS35" s="229"/>
    </row>
    <row r="36" spans="1:45" hidden="1">
      <c r="A36" s="189"/>
      <c r="B36" s="189"/>
      <c r="C36" s="284" t="str">
        <f>IF(AS36="","ซ่อนช่อง",CONCATENATE("20. ",VLOOKUP(AS36,Table1[#All],2,0)))</f>
        <v>ซ่อนช่อง</v>
      </c>
      <c r="D36" s="284"/>
      <c r="E36" s="284"/>
      <c r="F36" s="284"/>
      <c r="G36" s="284"/>
      <c r="H36" s="284"/>
      <c r="I36" s="284"/>
      <c r="J36" s="284"/>
      <c r="K36" s="284"/>
      <c r="L36" s="284"/>
      <c r="M36" s="284"/>
      <c r="N36" s="284"/>
      <c r="O36" s="199"/>
      <c r="P36" s="193" t="str">
        <f t="shared" si="2"/>
        <v/>
      </c>
      <c r="Q36" s="189"/>
      <c r="R36" s="189"/>
      <c r="S36" s="189"/>
      <c r="T36" s="189"/>
      <c r="U36" s="189"/>
      <c r="V36" s="189"/>
      <c r="W36" s="193" t="str">
        <f t="shared" si="3"/>
        <v/>
      </c>
      <c r="X36" s="189"/>
      <c r="Y36" s="189"/>
      <c r="Z36" s="189"/>
      <c r="AA36" s="189"/>
      <c r="AB36" s="189"/>
      <c r="AC36" s="189"/>
      <c r="AD36" s="285" t="str">
        <f>IF(AS36="","",VLOOKUP(AS36,Table1[#All],3,0))</f>
        <v/>
      </c>
      <c r="AE36" s="285"/>
      <c r="AF36" s="285"/>
      <c r="AG36" s="285"/>
      <c r="AH36" s="285"/>
      <c r="AI36" s="285"/>
      <c r="AJ36" s="285"/>
      <c r="AK36" s="285"/>
      <c r="AL36" s="200"/>
      <c r="AM36" s="189"/>
      <c r="AN36" s="189"/>
      <c r="AO36" s="189"/>
      <c r="AP36" s="189"/>
      <c r="AQ36" s="189"/>
      <c r="AS36" s="229"/>
    </row>
    <row r="37" spans="1:45" ht="5.25" customHeight="1">
      <c r="A37" s="189"/>
      <c r="B37" s="189"/>
      <c r="C37" s="199"/>
      <c r="D37" s="199"/>
      <c r="E37" s="199"/>
      <c r="F37" s="199"/>
      <c r="G37" s="199"/>
      <c r="H37" s="199"/>
      <c r="I37" s="199"/>
      <c r="J37" s="199"/>
      <c r="K37" s="199"/>
      <c r="L37" s="199"/>
      <c r="M37" s="199"/>
      <c r="N37" s="199"/>
      <c r="O37" s="199"/>
      <c r="P37" s="189"/>
      <c r="Q37" s="199"/>
      <c r="R37" s="199"/>
      <c r="S37" s="189"/>
      <c r="T37" s="189"/>
      <c r="U37" s="189"/>
      <c r="V37" s="189"/>
      <c r="W37" s="189"/>
      <c r="X37" s="189"/>
      <c r="Y37" s="189"/>
      <c r="Z37" s="189"/>
      <c r="AA37" s="189"/>
      <c r="AB37" s="189"/>
      <c r="AC37" s="189"/>
      <c r="AD37" s="200"/>
      <c r="AE37" s="200"/>
      <c r="AF37" s="200"/>
      <c r="AG37" s="200"/>
      <c r="AH37" s="200"/>
      <c r="AI37" s="200"/>
      <c r="AJ37" s="200"/>
      <c r="AK37" s="200"/>
      <c r="AL37" s="200"/>
      <c r="AM37" s="189"/>
      <c r="AN37" s="189"/>
      <c r="AO37" s="189"/>
      <c r="AP37" s="189"/>
      <c r="AQ37" s="189"/>
    </row>
    <row r="38" spans="1:45" ht="13.8" customHeight="1">
      <c r="C38" s="230"/>
      <c r="D38" s="230"/>
      <c r="E38" s="230"/>
      <c r="F38" s="230"/>
      <c r="G38" s="230"/>
      <c r="H38" s="230"/>
      <c r="I38" s="230"/>
      <c r="J38" s="230"/>
      <c r="K38" s="230"/>
      <c r="L38" s="230"/>
      <c r="M38" s="230"/>
      <c r="N38" s="230"/>
      <c r="O38" s="230"/>
      <c r="Q38" s="230"/>
      <c r="R38" s="230"/>
      <c r="AD38" s="202"/>
      <c r="AE38" s="202"/>
      <c r="AF38" s="202"/>
      <c r="AG38" s="202"/>
      <c r="AH38" s="202"/>
      <c r="AI38" s="202"/>
      <c r="AJ38" s="202"/>
      <c r="AK38" s="202"/>
      <c r="AL38" s="202"/>
    </row>
    <row r="39" spans="1:45" ht="21.75" customHeight="1">
      <c r="D39" s="2" t="s">
        <v>294</v>
      </c>
      <c r="G39" s="2" t="s">
        <v>295</v>
      </c>
      <c r="S39" s="188" t="s">
        <v>296</v>
      </c>
      <c r="T39" s="188"/>
      <c r="U39" s="188"/>
      <c r="V39" s="188"/>
      <c r="W39" s="188"/>
      <c r="X39" s="188"/>
      <c r="Y39" s="188"/>
      <c r="Z39" s="188"/>
      <c r="AA39" s="188"/>
      <c r="AB39" s="188"/>
      <c r="AC39" s="188"/>
      <c r="AD39" s="201"/>
      <c r="AE39" s="201"/>
      <c r="AF39" s="201"/>
      <c r="AG39" s="201"/>
      <c r="AH39" s="201"/>
      <c r="AI39" s="201"/>
      <c r="AJ39" s="201"/>
      <c r="AK39" s="201"/>
      <c r="AL39" s="201"/>
      <c r="AM39" s="188"/>
      <c r="AN39" s="188"/>
      <c r="AO39" s="188"/>
      <c r="AP39" s="188"/>
      <c r="AQ39" s="188"/>
    </row>
    <row r="40" spans="1:45">
      <c r="A40" s="188" t="s">
        <v>297</v>
      </c>
      <c r="B40" s="188"/>
      <c r="C40" s="188"/>
      <c r="D40" s="188"/>
      <c r="E40" s="188"/>
      <c r="F40" s="188"/>
      <c r="G40" s="188"/>
      <c r="H40" s="188"/>
      <c r="I40" s="188"/>
      <c r="J40" s="188"/>
      <c r="K40" s="188"/>
      <c r="L40" s="188"/>
      <c r="M40" s="188"/>
      <c r="N40" s="188"/>
      <c r="O40" s="188"/>
      <c r="P40" s="188"/>
      <c r="Q40" s="188"/>
      <c r="R40" s="188"/>
      <c r="S40" s="193"/>
      <c r="T40" s="193"/>
      <c r="U40" s="193"/>
      <c r="V40" s="193"/>
      <c r="W40" s="193"/>
      <c r="X40" s="193"/>
      <c r="Y40" s="193"/>
      <c r="Z40" s="193"/>
      <c r="AA40" s="193"/>
      <c r="AB40" s="193"/>
      <c r="AC40" s="193"/>
      <c r="AD40" s="195"/>
      <c r="AE40" s="195"/>
      <c r="AF40" s="195"/>
      <c r="AG40" s="195"/>
      <c r="AH40" s="195"/>
      <c r="AI40" s="195"/>
      <c r="AJ40" s="195"/>
      <c r="AK40" s="195"/>
      <c r="AL40" s="195"/>
      <c r="AM40" s="193"/>
      <c r="AN40" s="193"/>
      <c r="AO40" s="193"/>
      <c r="AP40" s="193"/>
      <c r="AQ40" s="193"/>
    </row>
    <row r="41" spans="1:45">
      <c r="J41" s="2" t="s">
        <v>298</v>
      </c>
      <c r="L41" s="188"/>
      <c r="M41" s="188"/>
      <c r="N41" s="188"/>
      <c r="O41" s="188"/>
      <c r="P41" s="188"/>
      <c r="Q41" s="188"/>
      <c r="R41" s="188"/>
      <c r="S41" s="188"/>
      <c r="T41" s="188"/>
      <c r="U41" s="2" t="str">
        <f>CONCATENATE("(",TEXT(Sheet1!F8,"[$-,100]0-0000-00000-00-0"),") ผู้ขอ (แทนตามมอบ ลว. ",TEXT(Sheet1!B9,"d ดดดด yyyy"),")")</f>
        <v>(1-5601-00415-10-9) ผู้ขอ (แทนตามมอบ ลว. 21 ตุลาคม 2567)</v>
      </c>
      <c r="AA41" s="202"/>
      <c r="AB41" s="202"/>
      <c r="AC41" s="202"/>
      <c r="AD41" s="202"/>
      <c r="AE41" s="202"/>
      <c r="AF41" s="202"/>
      <c r="AG41" s="202"/>
      <c r="AH41" s="202"/>
      <c r="AI41" s="202"/>
    </row>
    <row r="42" spans="1:45">
      <c r="J42" s="2" t="s">
        <v>298</v>
      </c>
      <c r="L42" s="188"/>
      <c r="M42" s="188"/>
      <c r="N42" s="188"/>
      <c r="O42" s="188"/>
      <c r="P42" s="188"/>
      <c r="Q42" s="188"/>
      <c r="R42" s="188"/>
      <c r="S42" s="188"/>
      <c r="T42" s="188"/>
      <c r="U42" s="188"/>
      <c r="V42" s="188"/>
      <c r="W42" s="188"/>
      <c r="X42" s="188"/>
      <c r="Y42" s="188"/>
      <c r="Z42" s="188"/>
      <c r="AA42" s="202" t="s">
        <v>299</v>
      </c>
      <c r="AB42" s="202"/>
      <c r="AC42" s="202"/>
      <c r="AD42" s="202"/>
      <c r="AE42" s="202"/>
      <c r="AF42" s="202"/>
      <c r="AG42" s="202"/>
      <c r="AH42" s="202"/>
      <c r="AI42" s="202"/>
    </row>
    <row r="43" spans="1:45">
      <c r="J43" s="2" t="s">
        <v>298</v>
      </c>
      <c r="L43" s="188"/>
      <c r="M43" s="188"/>
      <c r="N43" s="188"/>
      <c r="O43" s="188"/>
      <c r="P43" s="188"/>
      <c r="Q43" s="188"/>
      <c r="R43" s="188"/>
      <c r="S43" s="188"/>
      <c r="T43" s="188"/>
      <c r="U43" s="188"/>
      <c r="V43" s="188"/>
      <c r="W43" s="188"/>
      <c r="X43" s="188"/>
      <c r="Y43" s="188"/>
      <c r="Z43" s="188"/>
      <c r="AA43" s="202" t="s">
        <v>300</v>
      </c>
      <c r="AB43" s="202"/>
      <c r="AC43" s="202"/>
      <c r="AD43" s="202"/>
      <c r="AE43" s="202"/>
      <c r="AF43" s="202"/>
      <c r="AG43" s="202"/>
      <c r="AH43" s="202"/>
      <c r="AI43" s="202"/>
    </row>
    <row r="44" spans="1:45" ht="9.75" customHeight="1">
      <c r="AD44" s="202"/>
      <c r="AE44" s="202"/>
      <c r="AF44" s="202"/>
      <c r="AG44" s="202"/>
      <c r="AH44" s="202"/>
      <c r="AI44" s="202"/>
      <c r="AJ44" s="202"/>
      <c r="AK44" s="202"/>
      <c r="AL44" s="202"/>
    </row>
    <row r="45" spans="1:45">
      <c r="A45" s="2" t="s">
        <v>33</v>
      </c>
      <c r="C45" s="2" t="s">
        <v>301</v>
      </c>
    </row>
    <row r="46" spans="1:45">
      <c r="C46" s="2" t="str">
        <f>CONCATENATE("ผู้ขอมีประสงค์ของตรวจสอบทลักทรัพย์ด้วยระบบสารสนเทศ ของบุคคล / นิติบุคคล จำนวน    ",ROWS(AS17:AS36)-COUNTIF(AS17:AS36,""),"    ราย")</f>
        <v>ผู้ขอมีประสงค์ของตรวจสอบทลักทรัพย์ด้วยระบบสารสนเทศ ของบุคคล / นิติบุคคล จำนวน    4    ราย</v>
      </c>
    </row>
    <row r="47" spans="1:45">
      <c r="A47" s="2" t="s">
        <v>302</v>
      </c>
    </row>
    <row r="48" spans="1:45">
      <c r="A48" s="2" t="s">
        <v>303</v>
      </c>
      <c r="V48" s="2" t="s">
        <v>307</v>
      </c>
    </row>
    <row r="49" spans="1:12">
      <c r="C49" s="2" t="s">
        <v>304</v>
      </c>
    </row>
    <row r="50" spans="1:12" hidden="1">
      <c r="B50" s="188"/>
      <c r="C50" s="188"/>
      <c r="D50" s="188"/>
      <c r="E50" s="188"/>
      <c r="F50" s="188"/>
      <c r="G50" s="188"/>
      <c r="H50" s="188"/>
      <c r="I50" s="188"/>
    </row>
    <row r="51" spans="1:12">
      <c r="A51" s="2" t="s">
        <v>305</v>
      </c>
    </row>
    <row r="52" spans="1:12">
      <c r="A52" s="2" t="s">
        <v>306</v>
      </c>
    </row>
    <row r="53" spans="1:12" hidden="1">
      <c r="A53" s="188"/>
      <c r="B53" s="188"/>
      <c r="C53" s="188"/>
      <c r="D53" s="188"/>
      <c r="E53" s="188"/>
      <c r="F53" s="188"/>
      <c r="G53" s="188"/>
      <c r="H53" s="188"/>
      <c r="I53" s="188"/>
      <c r="J53" s="188"/>
      <c r="K53" s="188"/>
      <c r="L53" s="188"/>
    </row>
    <row r="73" ht="24" customHeight="1"/>
    <row r="74" ht="24" customHeight="1"/>
  </sheetData>
  <mergeCells count="74">
    <mergeCell ref="C33:N33"/>
    <mergeCell ref="C34:N34"/>
    <mergeCell ref="C35:N35"/>
    <mergeCell ref="C36:N36"/>
    <mergeCell ref="AD33:AK33"/>
    <mergeCell ref="AD34:AK34"/>
    <mergeCell ref="AD35:AK35"/>
    <mergeCell ref="AD36:AK3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6">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AS17:AS36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89" t="s">
        <v>311</v>
      </c>
      <c r="B7" s="289"/>
      <c r="C7" s="289"/>
      <c r="D7" s="289"/>
      <c r="E7" s="289"/>
      <c r="F7" s="289"/>
      <c r="G7" s="289"/>
      <c r="H7" s="289"/>
      <c r="I7" s="289"/>
      <c r="J7" s="289"/>
      <c r="K7" s="289"/>
      <c r="L7" s="289"/>
      <c r="M7" s="289"/>
      <c r="N7" s="289"/>
      <c r="O7" s="289"/>
      <c r="P7" s="289"/>
      <c r="Q7" s="289"/>
      <c r="R7" s="289"/>
      <c r="S7" s="289"/>
      <c r="T7" s="289"/>
      <c r="U7" s="289"/>
      <c r="V7" s="289"/>
      <c r="W7" s="289"/>
      <c r="X7" s="289"/>
      <c r="Y7" s="289"/>
      <c r="Z7" s="289"/>
      <c r="AA7" s="289"/>
      <c r="AB7" s="289"/>
      <c r="AC7" s="289"/>
      <c r="AD7" s="289"/>
      <c r="AE7" s="289"/>
      <c r="AF7" s="289"/>
      <c r="AG7" s="289"/>
      <c r="AH7" s="289"/>
      <c r="AI7" s="289"/>
      <c r="AJ7" s="289"/>
      <c r="AK7" s="289"/>
      <c r="AL7" s="289"/>
      <c r="AM7" s="289"/>
    </row>
    <row r="8" spans="1:39" ht="26.4">
      <c r="A8" s="290" t="s">
        <v>312</v>
      </c>
      <c r="B8" s="290"/>
      <c r="C8" s="290"/>
      <c r="D8" s="290"/>
      <c r="E8" s="290"/>
      <c r="F8" s="290"/>
      <c r="G8" s="290"/>
      <c r="H8" s="290"/>
      <c r="I8" s="290"/>
      <c r="J8" s="290"/>
      <c r="K8" s="290"/>
      <c r="L8" s="290"/>
      <c r="M8" s="290"/>
      <c r="N8" s="290"/>
      <c r="O8" s="290"/>
      <c r="P8" s="290"/>
      <c r="Q8" s="290"/>
      <c r="R8" s="290"/>
      <c r="S8" s="290"/>
      <c r="T8" s="290"/>
      <c r="U8" s="290"/>
      <c r="V8" s="290"/>
      <c r="W8" s="290"/>
      <c r="X8" s="290"/>
      <c r="Y8" s="290"/>
      <c r="Z8" s="290"/>
      <c r="AA8" s="290"/>
      <c r="AB8" s="290"/>
      <c r="AC8" s="290"/>
      <c r="AD8" s="290"/>
      <c r="AE8" s="290"/>
      <c r="AF8" s="290"/>
      <c r="AG8" s="290"/>
      <c r="AH8" s="290"/>
      <c r="AI8" s="290"/>
      <c r="AJ8" s="290"/>
      <c r="AK8" s="290"/>
      <c r="AL8" s="290"/>
      <c r="AM8" s="290"/>
    </row>
    <row r="10" spans="1:39">
      <c r="V10" s="2" t="s">
        <v>62</v>
      </c>
      <c r="X10" s="255"/>
      <c r="Y10" s="255"/>
      <c r="Z10" s="280" t="s">
        <v>270</v>
      </c>
      <c r="AA10" s="280"/>
      <c r="AB10" s="255"/>
      <c r="AC10" s="255"/>
      <c r="AD10" s="255"/>
      <c r="AE10" s="255"/>
      <c r="AF10" s="255"/>
      <c r="AG10" s="255"/>
      <c r="AH10" s="280" t="s">
        <v>313</v>
      </c>
      <c r="AI10" s="280"/>
      <c r="AJ10" s="255"/>
      <c r="AK10" s="255"/>
      <c r="AL10" s="255"/>
      <c r="AM10" s="255"/>
    </row>
    <row r="11" spans="1:39">
      <c r="A11" s="2" t="s">
        <v>33</v>
      </c>
      <c r="D11" s="2" t="s">
        <v>314</v>
      </c>
    </row>
    <row r="12" spans="1:39">
      <c r="D12" s="2" t="s">
        <v>272</v>
      </c>
      <c r="G12" s="291" t="str">
        <f>CONCATENATE("ธนาคารออมสิน โดย ",Sheet1!B8," ผู้รับมอบอำนาจช่วง")</f>
        <v>ธนาคารออมสิน โดย นายปฏิยุทธ์ ฟองแก้ว ผู้รับมอบอำนาจช่วง</v>
      </c>
      <c r="H12" s="291"/>
      <c r="I12" s="291"/>
      <c r="J12" s="291"/>
      <c r="K12" s="291"/>
      <c r="L12" s="291"/>
      <c r="M12" s="291"/>
      <c r="N12" s="291"/>
      <c r="O12" s="291"/>
      <c r="P12" s="291"/>
      <c r="Q12" s="291"/>
      <c r="R12" s="291"/>
      <c r="S12" s="291"/>
      <c r="T12" s="291"/>
      <c r="U12" s="291"/>
      <c r="V12" s="291"/>
      <c r="W12" s="291"/>
      <c r="X12" s="291"/>
      <c r="Y12" s="291"/>
      <c r="Z12" s="291"/>
      <c r="AA12" s="291"/>
      <c r="AB12" s="291"/>
      <c r="AC12" s="291"/>
      <c r="AD12" s="291"/>
      <c r="AE12" s="2" t="s">
        <v>315</v>
      </c>
      <c r="AG12" s="255">
        <f>Sheet1!D8</f>
        <v>28</v>
      </c>
      <c r="AH12" s="255"/>
      <c r="AI12" s="255"/>
      <c r="AJ12" s="2" t="s">
        <v>316</v>
      </c>
    </row>
    <row r="13" spans="1:39">
      <c r="A13" s="2" t="s">
        <v>279</v>
      </c>
      <c r="D13" s="255" t="s">
        <v>276</v>
      </c>
      <c r="E13" s="255"/>
      <c r="F13" s="255"/>
      <c r="G13" s="255"/>
      <c r="H13" s="280" t="s">
        <v>281</v>
      </c>
      <c r="I13" s="280"/>
      <c r="J13" s="280"/>
      <c r="K13" s="280"/>
      <c r="L13" s="255">
        <v>470</v>
      </c>
      <c r="M13" s="255"/>
      <c r="N13" s="255"/>
      <c r="O13" s="255"/>
      <c r="P13" s="280" t="s">
        <v>282</v>
      </c>
      <c r="Q13" s="280"/>
      <c r="R13" s="255" t="s">
        <v>152</v>
      </c>
      <c r="S13" s="255"/>
      <c r="T13" s="280" t="s">
        <v>317</v>
      </c>
      <c r="U13" s="280"/>
      <c r="V13" s="255" t="s">
        <v>152</v>
      </c>
      <c r="W13" s="255"/>
      <c r="X13" s="255"/>
      <c r="Y13" s="255"/>
      <c r="Z13" s="255"/>
      <c r="AA13" s="255"/>
      <c r="AB13" s="255"/>
      <c r="AC13" s="280" t="s">
        <v>283</v>
      </c>
      <c r="AD13" s="280"/>
      <c r="AE13" s="255" t="s">
        <v>285</v>
      </c>
      <c r="AF13" s="255"/>
      <c r="AG13" s="255"/>
      <c r="AH13" s="255"/>
      <c r="AI13" s="255"/>
      <c r="AJ13" s="255"/>
      <c r="AK13" s="255"/>
      <c r="AL13" s="255"/>
      <c r="AM13" s="255"/>
    </row>
    <row r="14" spans="1:39">
      <c r="A14" s="2" t="s">
        <v>318</v>
      </c>
      <c r="D14" s="255" t="s">
        <v>344</v>
      </c>
      <c r="E14" s="255"/>
      <c r="F14" s="255"/>
      <c r="G14" s="255"/>
      <c r="H14" s="255"/>
      <c r="I14" s="255"/>
      <c r="J14" s="255"/>
      <c r="K14" s="255"/>
      <c r="L14" s="280" t="s">
        <v>287</v>
      </c>
      <c r="M14" s="280"/>
      <c r="N14" s="280"/>
      <c r="O14" s="255" t="s">
        <v>292</v>
      </c>
      <c r="P14" s="255"/>
      <c r="Q14" s="255"/>
      <c r="R14" s="255"/>
      <c r="S14" s="255"/>
      <c r="T14" s="255"/>
      <c r="U14" s="255"/>
      <c r="V14" s="255"/>
      <c r="W14" s="255"/>
      <c r="X14" s="255"/>
      <c r="Y14" s="255"/>
      <c r="Z14" s="280" t="s">
        <v>289</v>
      </c>
      <c r="AA14" s="280"/>
      <c r="AB14" s="255" t="s">
        <v>293</v>
      </c>
      <c r="AC14" s="255"/>
      <c r="AD14" s="255"/>
      <c r="AE14" s="255"/>
      <c r="AF14" s="255"/>
      <c r="AG14" s="255"/>
      <c r="AH14" s="255"/>
      <c r="AI14" s="255"/>
      <c r="AJ14" s="255"/>
      <c r="AK14" s="255"/>
      <c r="AL14" s="255"/>
      <c r="AM14" s="255"/>
    </row>
    <row r="15" spans="1:39">
      <c r="A15" s="2" t="s">
        <v>332</v>
      </c>
    </row>
    <row r="16" spans="1:39">
      <c r="A16" s="2" t="s">
        <v>331</v>
      </c>
    </row>
    <row r="17" spans="1:40">
      <c r="A17" s="282"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ของศาลแขวงเชียงใหม่ ในคดีหมายเลขคดีดำที่ ผบE7119/2565 คดีหมายเลขแดงที่ ผบE201/2566 ของบุคคลดังต่อไปนี้</v>
      </c>
      <c r="B17" s="282"/>
      <c r="C17" s="282"/>
      <c r="D17" s="282"/>
      <c r="E17" s="282"/>
      <c r="F17" s="282"/>
      <c r="G17" s="282"/>
      <c r="H17" s="282"/>
      <c r="I17" s="282"/>
      <c r="J17" s="282"/>
      <c r="K17" s="282"/>
      <c r="L17" s="282"/>
      <c r="M17" s="282"/>
      <c r="N17" s="282"/>
      <c r="O17" s="282"/>
      <c r="P17" s="282"/>
      <c r="Q17" s="282"/>
      <c r="R17" s="282"/>
      <c r="S17" s="282"/>
      <c r="T17" s="282"/>
      <c r="U17" s="282"/>
      <c r="V17" s="282"/>
      <c r="W17" s="282"/>
      <c r="X17" s="282"/>
      <c r="Y17" s="282"/>
      <c r="Z17" s="282"/>
      <c r="AA17" s="282"/>
      <c r="AB17" s="282"/>
      <c r="AC17" s="282"/>
      <c r="AD17" s="282"/>
      <c r="AE17" s="282"/>
      <c r="AF17" s="282"/>
      <c r="AG17" s="282"/>
      <c r="AH17" s="282"/>
      <c r="AI17" s="282"/>
      <c r="AJ17" s="282"/>
      <c r="AK17" s="282"/>
      <c r="AL17" s="282"/>
      <c r="AM17" s="282"/>
    </row>
    <row r="18" spans="1:40">
      <c r="A18" s="282"/>
      <c r="B18" s="282"/>
      <c r="C18" s="282"/>
      <c r="D18" s="282"/>
      <c r="E18" s="282"/>
      <c r="F18" s="282"/>
      <c r="G18" s="282"/>
      <c r="H18" s="282"/>
      <c r="I18" s="282"/>
      <c r="J18" s="282"/>
      <c r="K18" s="282"/>
      <c r="L18" s="282"/>
      <c r="M18" s="282"/>
      <c r="N18" s="282"/>
      <c r="O18" s="282"/>
      <c r="P18" s="282"/>
      <c r="Q18" s="282"/>
      <c r="R18" s="282"/>
      <c r="S18" s="282"/>
      <c r="T18" s="282"/>
      <c r="U18" s="282"/>
      <c r="V18" s="282"/>
      <c r="W18" s="282"/>
      <c r="X18" s="282"/>
      <c r="Y18" s="282"/>
      <c r="Z18" s="282"/>
      <c r="AA18" s="282"/>
      <c r="AB18" s="282"/>
      <c r="AC18" s="282"/>
      <c r="AD18" s="282"/>
      <c r="AE18" s="282"/>
      <c r="AF18" s="282"/>
      <c r="AG18" s="282"/>
      <c r="AH18" s="282"/>
      <c r="AI18" s="282"/>
      <c r="AJ18" s="282"/>
      <c r="AK18" s="282"/>
      <c r="AL18" s="282"/>
      <c r="AM18" s="282"/>
    </row>
    <row r="19" spans="1:40">
      <c r="A19" s="282"/>
      <c r="B19" s="282"/>
      <c r="C19" s="282"/>
      <c r="D19" s="282"/>
      <c r="E19" s="282"/>
      <c r="F19" s="282"/>
      <c r="G19" s="282"/>
      <c r="H19" s="282"/>
      <c r="I19" s="282"/>
      <c r="J19" s="282"/>
      <c r="K19" s="282"/>
      <c r="L19" s="282"/>
      <c r="M19" s="282"/>
      <c r="N19" s="282"/>
      <c r="O19" s="282"/>
      <c r="P19" s="282"/>
      <c r="Q19" s="282"/>
      <c r="R19" s="282"/>
      <c r="S19" s="282"/>
      <c r="T19" s="282"/>
      <c r="U19" s="282"/>
      <c r="V19" s="282"/>
      <c r="W19" s="282"/>
      <c r="X19" s="282"/>
      <c r="Y19" s="282"/>
      <c r="Z19" s="282"/>
      <c r="AA19" s="282"/>
      <c r="AB19" s="282"/>
      <c r="AC19" s="282"/>
      <c r="AD19" s="282"/>
      <c r="AE19" s="282"/>
      <c r="AF19" s="282"/>
      <c r="AG19" s="282"/>
      <c r="AH19" s="282"/>
      <c r="AI19" s="282"/>
      <c r="AJ19" s="282"/>
      <c r="AK19" s="282"/>
      <c r="AL19" s="282"/>
      <c r="AM19" s="282"/>
    </row>
    <row r="20" spans="1:40">
      <c r="AN20" s="172" t="s">
        <v>333</v>
      </c>
    </row>
    <row r="21" spans="1:40">
      <c r="A21" s="188" t="str">
        <f>CONCATENATE("1.  ",VLOOKUP(AN21,Table1[#All],2,0))</f>
        <v>1.  นางสาวอำพร มูลปิน</v>
      </c>
      <c r="B21" s="188"/>
      <c r="C21" s="188"/>
      <c r="D21" s="188"/>
      <c r="E21" s="188"/>
      <c r="F21" s="188"/>
      <c r="G21" s="188"/>
      <c r="H21" s="188"/>
      <c r="I21" s="188"/>
      <c r="J21" s="188"/>
      <c r="K21" s="188"/>
      <c r="L21" s="188"/>
      <c r="M21" s="188"/>
      <c r="N21" s="188"/>
      <c r="O21" s="188"/>
      <c r="P21" s="188"/>
      <c r="Q21" s="280" t="s">
        <v>327</v>
      </c>
      <c r="R21" s="280"/>
      <c r="S21" s="280"/>
      <c r="T21" s="280"/>
      <c r="U21" s="280"/>
      <c r="V21" s="280"/>
      <c r="W21" s="280"/>
      <c r="X21" s="280"/>
      <c r="Y21" s="280"/>
      <c r="Z21" s="292" t="str">
        <f>VLOOKUP(AN21,Table1[#All],3,0)</f>
        <v>3-5006-00246-61-2</v>
      </c>
      <c r="AA21" s="292"/>
      <c r="AB21" s="292"/>
      <c r="AC21" s="292"/>
      <c r="AD21" s="292"/>
      <c r="AE21" s="292"/>
      <c r="AF21" s="292"/>
      <c r="AG21" s="292"/>
      <c r="AH21" s="292"/>
      <c r="AI21" s="292"/>
      <c r="AJ21" s="292"/>
      <c r="AK21" s="292"/>
      <c r="AL21" s="292"/>
      <c r="AM21" s="292"/>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80" t="str">
        <f>CONCATENATE("( ",Sheet1!B8," )")</f>
        <v>( นายปฏิยุทธ์ ฟองแก้ว )</v>
      </c>
      <c r="Y29" s="280"/>
      <c r="Z29" s="280"/>
      <c r="AA29" s="280"/>
      <c r="AB29" s="280"/>
      <c r="AC29" s="280"/>
      <c r="AD29" s="280"/>
      <c r="AE29" s="280"/>
      <c r="AF29" s="280"/>
      <c r="AG29" s="280"/>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3" t="e">
        <f>#REF!</f>
        <v>#REF!</v>
      </c>
      <c r="M5" s="293"/>
      <c r="N5" s="293"/>
    </row>
    <row r="6" spans="2:15">
      <c r="H6" s="34"/>
      <c r="J6" s="35" t="s">
        <v>114</v>
      </c>
      <c r="L6" s="294"/>
      <c r="M6" s="294"/>
      <c r="N6" s="294"/>
    </row>
    <row r="7" spans="2:15">
      <c r="J7" s="35"/>
    </row>
    <row r="8" spans="2:15" ht="26.4">
      <c r="G8" s="295" t="e">
        <f>#REF!</f>
        <v>#REF!</v>
      </c>
      <c r="H8" s="295"/>
      <c r="I8" s="295"/>
      <c r="J8" s="295"/>
      <c r="K8" s="295"/>
    </row>
    <row r="9" spans="2:15">
      <c r="G9" s="27" t="s">
        <v>115</v>
      </c>
      <c r="H9" s="293" t="s">
        <v>66</v>
      </c>
      <c r="I9" s="293"/>
    </row>
    <row r="11" spans="2:15">
      <c r="F11" s="31" t="s">
        <v>117</v>
      </c>
      <c r="G11" s="31"/>
      <c r="H11" s="31"/>
      <c r="I11" s="31"/>
      <c r="J11" s="31"/>
      <c r="K11" s="31"/>
      <c r="L11" s="31"/>
      <c r="M11" s="31"/>
      <c r="N11" s="27" t="s">
        <v>118</v>
      </c>
    </row>
    <row r="12" spans="2:15">
      <c r="E12" s="298" t="s">
        <v>116</v>
      </c>
      <c r="M12" s="27"/>
    </row>
    <row r="13" spans="2:15">
      <c r="E13" s="298"/>
      <c r="F13" s="297" t="str">
        <f>ปกสำนวน!$C$10</f>
        <v>นางสาวสิริพิชญ์  ใจหมั่น</v>
      </c>
      <c r="G13" s="297"/>
      <c r="H13" s="297"/>
      <c r="I13" s="297"/>
      <c r="J13" s="297"/>
      <c r="K13" s="297"/>
      <c r="L13" s="297"/>
      <c r="M13" s="297"/>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6" t="e">
        <f>$F$19</f>
        <v>#REF!</v>
      </c>
      <c r="L19" s="296"/>
      <c r="M19" s="296"/>
      <c r="N19" s="296"/>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3" t="str">
        <f>ปกสำนวน!$S$7</f>
        <v>นายจิรวัฒน์  ตรีเศียร</v>
      </c>
      <c r="L23" s="293"/>
      <c r="M23" s="293"/>
      <c r="N23" s="293"/>
    </row>
    <row r="24" spans="4:14">
      <c r="M24" s="27"/>
    </row>
    <row r="25" spans="4:14">
      <c r="D25" s="34" t="s">
        <v>130</v>
      </c>
      <c r="M25" s="27"/>
    </row>
    <row r="26" spans="4:14">
      <c r="D26" s="21">
        <v>1</v>
      </c>
      <c r="E26" s="299" t="s">
        <v>131</v>
      </c>
      <c r="F26" s="299"/>
      <c r="G26" s="21" t="s">
        <v>62</v>
      </c>
      <c r="H26" s="296" t="e">
        <f>#REF!</f>
        <v>#REF!</v>
      </c>
      <c r="I26" s="293"/>
      <c r="J26" s="293"/>
      <c r="K26" s="32" t="s">
        <v>99</v>
      </c>
      <c r="M26" s="293" t="e">
        <f>#REF!</f>
        <v>#REF!</v>
      </c>
      <c r="N26" s="293"/>
    </row>
    <row r="27" spans="4:14">
      <c r="D27" s="21">
        <v>2</v>
      </c>
      <c r="E27" s="293"/>
      <c r="F27" s="293"/>
      <c r="G27" s="21" t="s">
        <v>62</v>
      </c>
      <c r="H27" s="293"/>
      <c r="I27" s="293"/>
      <c r="J27" s="293"/>
      <c r="K27" s="32" t="s">
        <v>99</v>
      </c>
      <c r="M27" s="31"/>
      <c r="N27" s="31"/>
    </row>
    <row r="28" spans="4:14">
      <c r="D28" s="21">
        <v>3</v>
      </c>
      <c r="E28" s="293"/>
      <c r="F28" s="293"/>
      <c r="G28" s="21" t="s">
        <v>62</v>
      </c>
      <c r="H28" s="293"/>
      <c r="I28" s="293"/>
      <c r="J28" s="293"/>
      <c r="K28" s="32" t="s">
        <v>99</v>
      </c>
      <c r="M28" s="31"/>
      <c r="N28" s="31"/>
    </row>
    <row r="29" spans="4:14">
      <c r="D29" s="21">
        <v>4</v>
      </c>
      <c r="E29" s="293"/>
      <c r="F29" s="293"/>
      <c r="G29" s="21" t="s">
        <v>62</v>
      </c>
      <c r="H29" s="293"/>
      <c r="I29" s="293"/>
      <c r="J29" s="293"/>
      <c r="K29" s="32" t="s">
        <v>99</v>
      </c>
      <c r="M29" s="31"/>
      <c r="N29" s="31"/>
    </row>
    <row r="30" spans="4:14">
      <c r="D30" s="21">
        <v>5</v>
      </c>
      <c r="E30" s="293"/>
      <c r="F30" s="293"/>
      <c r="G30" s="21" t="s">
        <v>62</v>
      </c>
      <c r="H30" s="293"/>
      <c r="I30" s="293"/>
      <c r="J30" s="293"/>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3" t="e">
        <f>#REF!</f>
        <v>#REF!</v>
      </c>
      <c r="G1" s="303"/>
    </row>
    <row r="2" spans="1:7">
      <c r="D2" s="18" t="s">
        <v>104</v>
      </c>
      <c r="F2" s="300" t="e">
        <f>#REF!</f>
        <v>#REF!</v>
      </c>
      <c r="G2" s="300"/>
    </row>
    <row r="3" spans="1:7" ht="10.5" customHeight="1">
      <c r="A3" s="302"/>
      <c r="B3" s="302"/>
      <c r="C3" s="302"/>
      <c r="D3" s="302"/>
      <c r="E3" s="302"/>
      <c r="F3" s="302"/>
      <c r="G3" s="302"/>
    </row>
    <row r="4" spans="1:7">
      <c r="A4" s="8" t="s">
        <v>1</v>
      </c>
      <c r="B4" s="8" t="s">
        <v>2</v>
      </c>
      <c r="C4" s="301" t="s">
        <v>3</v>
      </c>
      <c r="D4" s="301"/>
      <c r="E4" s="301" t="s">
        <v>4</v>
      </c>
      <c r="F4" s="301"/>
      <c r="G4" s="301"/>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4" t="s">
        <v>0</v>
      </c>
      <c r="C19" s="304"/>
      <c r="D19" s="304"/>
      <c r="E19" s="304"/>
      <c r="F19" s="304" t="s">
        <v>138</v>
      </c>
      <c r="G19" s="304"/>
      <c r="H19" s="304"/>
      <c r="I19" s="310" t="s">
        <v>63</v>
      </c>
      <c r="J19" s="311"/>
      <c r="K19" s="311"/>
      <c r="L19" s="304" t="s">
        <v>139</v>
      </c>
      <c r="M19" s="304"/>
      <c r="N19" s="304"/>
    </row>
    <row r="20" spans="1:16">
      <c r="B20" s="305" t="e">
        <f>$I$8</f>
        <v>#REF!</v>
      </c>
      <c r="C20" s="305"/>
      <c r="D20" s="305"/>
      <c r="E20" s="305"/>
      <c r="F20" s="314" t="e">
        <f>#REF!</f>
        <v>#REF!</v>
      </c>
      <c r="G20" s="314"/>
      <c r="H20" s="314"/>
      <c r="I20" s="308" t="e">
        <f>#REF!</f>
        <v>#REF!</v>
      </c>
      <c r="J20" s="309"/>
      <c r="K20" s="309"/>
      <c r="L20" s="315" t="e">
        <f>#REF!</f>
        <v>#REF!</v>
      </c>
      <c r="M20" s="315"/>
      <c r="N20" s="315"/>
    </row>
    <row r="21" spans="1:16">
      <c r="B21" s="306" t="s">
        <v>146</v>
      </c>
      <c r="C21" s="307"/>
      <c r="D21" s="307"/>
      <c r="E21" s="307"/>
      <c r="F21" s="307"/>
      <c r="G21" s="307"/>
      <c r="H21" s="307"/>
      <c r="I21" s="307"/>
      <c r="J21" s="307"/>
      <c r="K21" s="307"/>
      <c r="L21" s="312" t="e">
        <f>SUM(L20)</f>
        <v>#REF!</v>
      </c>
      <c r="M21" s="312"/>
      <c r="N21" s="312"/>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7" t="s">
        <v>60</v>
      </c>
      <c r="P7" s="317"/>
      <c r="Q7" s="48"/>
      <c r="R7" s="48"/>
      <c r="S7" s="48"/>
      <c r="T7" s="48"/>
      <c r="U7" s="48"/>
      <c r="V7" s="49" t="e">
        <f>ใบปะหน้าค่าธรรมเนียมศาล!$C$6</f>
        <v>#REF!</v>
      </c>
      <c r="W7" s="338" t="s">
        <v>202</v>
      </c>
      <c r="X7" s="338"/>
      <c r="Y7" s="50"/>
    </row>
    <row r="8" spans="1:25" ht="21" customHeight="1">
      <c r="A8" s="51"/>
      <c r="O8" s="317" t="s">
        <v>62</v>
      </c>
      <c r="P8" s="317"/>
      <c r="Q8" s="48"/>
      <c r="R8" s="48"/>
      <c r="S8" s="347" t="e">
        <f>#REF!</f>
        <v>#REF!</v>
      </c>
      <c r="T8" s="347"/>
      <c r="U8" s="347"/>
      <c r="V8" s="347"/>
      <c r="W8" s="347"/>
      <c r="X8" s="347"/>
      <c r="Y8" s="52"/>
    </row>
    <row r="9" spans="1:25" ht="21">
      <c r="A9" s="53" t="s">
        <v>63</v>
      </c>
      <c r="B9" s="54"/>
      <c r="C9" s="55" t="e">
        <f>#REF!</f>
        <v>#REF!</v>
      </c>
      <c r="D9" s="56"/>
      <c r="E9" s="56"/>
      <c r="F9" s="56"/>
      <c r="G9" s="56"/>
      <c r="H9" s="56"/>
      <c r="I9" s="56"/>
      <c r="J9" s="56"/>
      <c r="K9" s="56"/>
      <c r="L9" s="56"/>
      <c r="M9" s="57" t="s">
        <v>64</v>
      </c>
      <c r="R9" s="58"/>
      <c r="S9" s="58"/>
      <c r="T9" s="59"/>
      <c r="U9" s="59" t="s">
        <v>152</v>
      </c>
      <c r="V9" s="339"/>
      <c r="W9" s="339"/>
      <c r="X9" s="339"/>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2" t="e">
        <f>#REF!</f>
        <v>#REF!</v>
      </c>
      <c r="F11" s="332"/>
      <c r="G11" s="332"/>
      <c r="H11" s="332"/>
      <c r="I11" s="332"/>
      <c r="J11" s="58"/>
      <c r="K11" s="58"/>
      <c r="L11" s="346" t="s">
        <v>0</v>
      </c>
      <c r="M11" s="346"/>
      <c r="N11" s="56"/>
      <c r="O11" s="348" t="e">
        <f>#REF!</f>
        <v>#REF!</v>
      </c>
      <c r="P11" s="348"/>
      <c r="Q11" s="348"/>
      <c r="R11" s="348"/>
      <c r="S11" s="348"/>
      <c r="T11" s="348"/>
      <c r="U11" s="348"/>
      <c r="V11" s="348"/>
      <c r="W11" s="348"/>
      <c r="X11" s="348"/>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19" t="s">
        <v>72</v>
      </c>
      <c r="B14" s="320"/>
      <c r="C14" s="320"/>
      <c r="D14" s="320"/>
      <c r="E14" s="320"/>
      <c r="F14" s="320"/>
      <c r="G14" s="320"/>
      <c r="H14" s="320"/>
      <c r="I14" s="321"/>
      <c r="J14" s="319" t="s">
        <v>73</v>
      </c>
      <c r="K14" s="320"/>
      <c r="L14" s="320"/>
      <c r="M14" s="320"/>
      <c r="N14" s="320"/>
      <c r="O14" s="320"/>
      <c r="P14" s="320"/>
      <c r="Q14" s="321"/>
      <c r="R14" s="319" t="s">
        <v>74</v>
      </c>
      <c r="S14" s="320"/>
      <c r="T14" s="320"/>
      <c r="U14" s="320"/>
      <c r="V14" s="320"/>
      <c r="W14" s="320"/>
      <c r="X14" s="320"/>
      <c r="Y14" s="321"/>
    </row>
    <row r="15" spans="1:25" ht="21">
      <c r="A15" s="353" t="s">
        <v>103</v>
      </c>
      <c r="B15" s="354"/>
      <c r="C15" s="354"/>
      <c r="D15" s="354"/>
      <c r="E15" s="354"/>
      <c r="F15" s="354"/>
      <c r="G15" s="354"/>
      <c r="H15" s="354"/>
      <c r="I15" s="355"/>
      <c r="J15" s="340" t="e">
        <f>$E$10</f>
        <v>#REF!</v>
      </c>
      <c r="K15" s="341"/>
      <c r="L15" s="341"/>
      <c r="M15" s="341"/>
      <c r="N15" s="341"/>
      <c r="O15" s="341"/>
      <c r="P15" s="341"/>
      <c r="Q15" s="342"/>
      <c r="R15" s="343" t="e">
        <f>#REF!</f>
        <v>#REF!</v>
      </c>
      <c r="S15" s="344"/>
      <c r="T15" s="344"/>
      <c r="U15" s="344"/>
      <c r="V15" s="344"/>
      <c r="W15" s="344"/>
      <c r="X15" s="344"/>
      <c r="Y15" s="345"/>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3" t="s">
        <v>75</v>
      </c>
      <c r="B18" s="334"/>
      <c r="C18" s="334"/>
      <c r="D18" s="334"/>
      <c r="E18" s="334"/>
      <c r="F18" s="334"/>
      <c r="G18" s="334"/>
      <c r="H18" s="334"/>
      <c r="I18" s="334"/>
      <c r="J18" s="334"/>
      <c r="K18" s="334"/>
      <c r="L18" s="334"/>
      <c r="M18" s="334"/>
      <c r="N18" s="334"/>
      <c r="O18" s="334"/>
      <c r="P18" s="334"/>
      <c r="Q18" s="335"/>
      <c r="R18" s="359" t="e">
        <f>SUM(R15:Y17)</f>
        <v>#REF!</v>
      </c>
      <c r="S18" s="311"/>
      <c r="T18" s="311"/>
      <c r="U18" s="311"/>
      <c r="V18" s="311"/>
      <c r="W18" s="311"/>
      <c r="X18" s="311"/>
      <c r="Y18" s="352"/>
    </row>
    <row r="19" spans="1:25" ht="21">
      <c r="A19" s="96" t="s">
        <v>76</v>
      </c>
      <c r="B19" s="97"/>
      <c r="C19" s="97"/>
      <c r="D19" s="97"/>
      <c r="E19" s="97"/>
      <c r="F19" s="97"/>
      <c r="G19" s="97"/>
      <c r="H19" s="97"/>
      <c r="I19" s="97"/>
      <c r="J19" s="97"/>
      <c r="K19" s="97"/>
      <c r="L19" s="66"/>
      <c r="M19" s="58"/>
      <c r="N19" s="66"/>
      <c r="O19" s="58"/>
      <c r="P19" s="336" t="s">
        <v>73</v>
      </c>
      <c r="Q19" s="336"/>
      <c r="R19" s="58"/>
      <c r="S19" s="58"/>
      <c r="T19" s="58"/>
      <c r="U19" s="58"/>
      <c r="V19" s="58"/>
      <c r="W19" s="58"/>
      <c r="X19" s="57" t="s">
        <v>77</v>
      </c>
      <c r="Y19" s="46"/>
    </row>
    <row r="20" spans="1:25" ht="21">
      <c r="A20" s="53" t="s">
        <v>78</v>
      </c>
      <c r="B20" s="57"/>
      <c r="C20" s="57"/>
      <c r="D20" s="55" t="e">
        <f>$C$9</f>
        <v>#REF!</v>
      </c>
      <c r="E20" s="55"/>
      <c r="F20" s="55"/>
      <c r="G20" s="54"/>
      <c r="H20" s="56"/>
      <c r="I20" s="56"/>
      <c r="J20" s="317" t="s">
        <v>79</v>
      </c>
      <c r="K20" s="317"/>
      <c r="L20" s="317"/>
      <c r="M20" s="337" t="e">
        <f>#REF!</f>
        <v>#REF!</v>
      </c>
      <c r="N20" s="337"/>
      <c r="O20" s="337"/>
      <c r="P20" s="317" t="s">
        <v>80</v>
      </c>
      <c r="Q20" s="317"/>
      <c r="R20" s="317"/>
      <c r="S20" s="360" t="e">
        <f>$R$18</f>
        <v>#REF!</v>
      </c>
      <c r="T20" s="360"/>
      <c r="U20" s="360"/>
      <c r="V20" s="360"/>
      <c r="W20" s="360"/>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19" t="s">
        <v>49</v>
      </c>
      <c r="B24" s="320"/>
      <c r="C24" s="320"/>
      <c r="D24" s="320"/>
      <c r="E24" s="320"/>
      <c r="F24" s="320"/>
      <c r="G24" s="320"/>
      <c r="H24" s="320"/>
      <c r="I24" s="320"/>
      <c r="J24" s="320"/>
      <c r="K24" s="320"/>
      <c r="L24" s="320"/>
      <c r="M24" s="320"/>
      <c r="N24" s="320"/>
      <c r="O24" s="321"/>
      <c r="P24" s="319" t="s">
        <v>84</v>
      </c>
      <c r="Q24" s="320"/>
      <c r="R24" s="320"/>
      <c r="S24" s="320"/>
      <c r="T24" s="321"/>
      <c r="U24" s="319" t="s">
        <v>80</v>
      </c>
      <c r="V24" s="320"/>
      <c r="W24" s="320"/>
      <c r="X24" s="320"/>
      <c r="Y24" s="321"/>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6"/>
      <c r="Q26" s="357"/>
      <c r="R26" s="357"/>
      <c r="S26" s="357"/>
      <c r="T26" s="358"/>
      <c r="U26" s="361" t="e">
        <f>#REF!</f>
        <v>#REF!</v>
      </c>
      <c r="V26" s="362"/>
      <c r="W26" s="362"/>
      <c r="X26" s="362"/>
      <c r="Y26" s="363"/>
    </row>
    <row r="27" spans="1:25" ht="21">
      <c r="A27" s="68" t="s">
        <v>14</v>
      </c>
      <c r="B27" s="57" t="s">
        <v>87</v>
      </c>
      <c r="G27" s="58"/>
      <c r="H27" s="58"/>
      <c r="I27" s="58"/>
      <c r="J27" s="58"/>
      <c r="K27" s="58"/>
      <c r="L27" s="58"/>
      <c r="M27" s="58"/>
      <c r="N27" s="58"/>
      <c r="O27" s="60"/>
      <c r="P27" s="356"/>
      <c r="Q27" s="357"/>
      <c r="R27" s="357"/>
      <c r="S27" s="357"/>
      <c r="T27" s="358"/>
      <c r="U27" s="329"/>
      <c r="V27" s="330"/>
      <c r="W27" s="330"/>
      <c r="X27" s="330"/>
      <c r="Y27" s="331"/>
    </row>
    <row r="28" spans="1:25" ht="21">
      <c r="A28" s="68" t="s">
        <v>14</v>
      </c>
      <c r="B28" s="57" t="s">
        <v>88</v>
      </c>
      <c r="F28" s="62"/>
      <c r="G28" s="62" t="s">
        <v>14</v>
      </c>
      <c r="H28" s="99" t="s">
        <v>89</v>
      </c>
      <c r="I28" s="100"/>
      <c r="J28" s="100"/>
      <c r="K28" s="101" t="s">
        <v>14</v>
      </c>
      <c r="L28" s="99" t="s">
        <v>90</v>
      </c>
      <c r="M28" s="99"/>
      <c r="N28" s="100"/>
      <c r="O28" s="102"/>
      <c r="P28" s="356"/>
      <c r="Q28" s="357"/>
      <c r="R28" s="357"/>
      <c r="S28" s="357"/>
      <c r="T28" s="358"/>
      <c r="U28" s="329"/>
      <c r="V28" s="330"/>
      <c r="W28" s="330"/>
      <c r="X28" s="330"/>
      <c r="Y28" s="331"/>
    </row>
    <row r="29" spans="1:25" ht="21">
      <c r="A29" s="68" t="s">
        <v>14</v>
      </c>
      <c r="B29" s="57" t="s">
        <v>91</v>
      </c>
      <c r="F29" s="69"/>
      <c r="G29" s="69"/>
      <c r="H29" s="103"/>
      <c r="I29" s="104"/>
      <c r="J29" s="104"/>
      <c r="K29" s="105"/>
      <c r="L29" s="103"/>
      <c r="M29" s="103"/>
      <c r="N29" s="104"/>
      <c r="O29" s="104"/>
      <c r="P29" s="356"/>
      <c r="Q29" s="357"/>
      <c r="R29" s="357"/>
      <c r="S29" s="357"/>
      <c r="T29" s="358"/>
      <c r="U29" s="329"/>
      <c r="V29" s="330"/>
      <c r="W29" s="330"/>
      <c r="X29" s="330"/>
      <c r="Y29" s="331"/>
    </row>
    <row r="30" spans="1:25" ht="21">
      <c r="A30" s="68" t="s">
        <v>14</v>
      </c>
      <c r="B30" s="57" t="s">
        <v>91</v>
      </c>
      <c r="F30" s="69"/>
      <c r="G30" s="54"/>
      <c r="H30" s="56"/>
      <c r="I30" s="56"/>
      <c r="J30" s="69"/>
      <c r="K30" s="54"/>
      <c r="L30" s="54"/>
      <c r="M30" s="56"/>
      <c r="N30" s="56"/>
      <c r="O30" s="63"/>
      <c r="P30" s="356"/>
      <c r="Q30" s="357"/>
      <c r="R30" s="357"/>
      <c r="S30" s="357"/>
      <c r="T30" s="358"/>
      <c r="U30" s="329"/>
      <c r="V30" s="330"/>
      <c r="W30" s="330"/>
      <c r="X30" s="330"/>
      <c r="Y30" s="331"/>
    </row>
    <row r="31" spans="1:25" ht="21.6" thickBot="1">
      <c r="A31" s="322" t="s">
        <v>92</v>
      </c>
      <c r="B31" s="317"/>
      <c r="D31" s="56"/>
      <c r="E31" s="56"/>
      <c r="F31" s="56"/>
      <c r="G31" s="56"/>
      <c r="H31" s="56"/>
      <c r="I31" s="56"/>
      <c r="J31" s="56"/>
      <c r="K31" s="56"/>
      <c r="L31" s="56"/>
      <c r="M31" s="56"/>
      <c r="N31" s="56"/>
      <c r="O31" s="63"/>
      <c r="P31" s="64"/>
      <c r="T31" s="46"/>
      <c r="U31" s="329"/>
      <c r="V31" s="330"/>
      <c r="W31" s="330"/>
      <c r="X31" s="330"/>
      <c r="Y31" s="331"/>
    </row>
    <row r="32" spans="1:25" ht="21.6" thickBot="1">
      <c r="A32" s="70" t="s">
        <v>93</v>
      </c>
      <c r="B32" s="57"/>
      <c r="D32" s="311" t="e">
        <f>"- ("&amp;BAHTTEXT($U$32)&amp;") -"</f>
        <v>#REF!</v>
      </c>
      <c r="E32" s="311"/>
      <c r="F32" s="311"/>
      <c r="G32" s="311"/>
      <c r="H32" s="311"/>
      <c r="I32" s="311"/>
      <c r="J32" s="311"/>
      <c r="K32" s="311"/>
      <c r="L32" s="311"/>
      <c r="M32" s="311"/>
      <c r="N32" s="311"/>
      <c r="O32" s="352"/>
      <c r="P32" s="67"/>
      <c r="U32" s="323" t="e">
        <f>SUM(U26:$Y$30)</f>
        <v>#REF!</v>
      </c>
      <c r="V32" s="324"/>
      <c r="W32" s="324"/>
      <c r="X32" s="324"/>
      <c r="Y32" s="325"/>
    </row>
    <row r="33" spans="1:25" ht="11.25" customHeight="1">
      <c r="A33" s="64"/>
      <c r="O33" s="46"/>
      <c r="T33" s="46"/>
      <c r="Y33" s="46"/>
    </row>
    <row r="34" spans="1:25" ht="21">
      <c r="A34" s="319" t="s">
        <v>148</v>
      </c>
      <c r="B34" s="320"/>
      <c r="C34" s="320"/>
      <c r="D34" s="320"/>
      <c r="E34" s="321"/>
      <c r="F34" s="319" t="s">
        <v>149</v>
      </c>
      <c r="G34" s="320"/>
      <c r="H34" s="320"/>
      <c r="I34" s="320"/>
      <c r="J34" s="321"/>
      <c r="K34" s="319" t="s">
        <v>150</v>
      </c>
      <c r="L34" s="320"/>
      <c r="M34" s="320"/>
      <c r="N34" s="320"/>
      <c r="O34" s="320"/>
      <c r="P34" s="319" t="s">
        <v>150</v>
      </c>
      <c r="Q34" s="320"/>
      <c r="R34" s="320"/>
      <c r="S34" s="320"/>
      <c r="T34" s="320"/>
      <c r="U34" s="326" t="s">
        <v>151</v>
      </c>
      <c r="V34" s="327"/>
      <c r="W34" s="327"/>
      <c r="X34" s="327"/>
      <c r="Y34" s="328"/>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6" t="s">
        <v>95</v>
      </c>
      <c r="B37" s="317"/>
      <c r="C37" s="317"/>
      <c r="D37" s="317"/>
      <c r="E37" s="318"/>
      <c r="F37" s="316" t="s">
        <v>95</v>
      </c>
      <c r="G37" s="317"/>
      <c r="H37" s="317"/>
      <c r="I37" s="317"/>
      <c r="J37" s="318"/>
      <c r="K37" s="317" t="s">
        <v>94</v>
      </c>
      <c r="L37" s="317"/>
      <c r="M37" s="317"/>
      <c r="N37" s="317"/>
      <c r="O37" s="318"/>
      <c r="R37" s="71" t="s">
        <v>96</v>
      </c>
      <c r="T37" s="46"/>
      <c r="U37" s="317" t="s">
        <v>94</v>
      </c>
      <c r="V37" s="317"/>
      <c r="W37" s="317"/>
      <c r="X37" s="317"/>
      <c r="Y37" s="318"/>
    </row>
    <row r="38" spans="1:25" ht="21">
      <c r="A38" s="72" t="s">
        <v>62</v>
      </c>
      <c r="B38" s="349"/>
      <c r="C38" s="350"/>
      <c r="D38" s="350"/>
      <c r="E38" s="351"/>
      <c r="F38" s="54" t="s">
        <v>62</v>
      </c>
      <c r="G38" s="350"/>
      <c r="H38" s="350"/>
      <c r="I38" s="350"/>
      <c r="J38" s="351"/>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1" t="s">
        <v>107</v>
      </c>
      <c r="B1" s="231"/>
      <c r="C1" s="231"/>
      <c r="D1" s="231"/>
      <c r="E1" s="231"/>
      <c r="F1" s="231"/>
      <c r="G1" s="231"/>
      <c r="H1" s="231"/>
      <c r="I1" s="231"/>
    </row>
    <row r="3" spans="1:9" ht="21.75" customHeight="1">
      <c r="C3" s="19" t="s">
        <v>108</v>
      </c>
      <c r="D3" s="19"/>
      <c r="E3" s="282" t="e">
        <f>#REF!</f>
        <v>#REF!</v>
      </c>
      <c r="F3" s="282"/>
      <c r="G3" s="282"/>
      <c r="H3" s="36"/>
      <c r="I3" s="36"/>
    </row>
    <row r="4" spans="1:9">
      <c r="C4" s="19" t="s">
        <v>109</v>
      </c>
      <c r="D4" s="19"/>
      <c r="E4" s="364" t="e">
        <f>#REF!</f>
        <v>#REF!</v>
      </c>
      <c r="F4" s="364"/>
      <c r="G4" s="364"/>
    </row>
    <row r="5" spans="1:9">
      <c r="B5" s="22"/>
      <c r="C5" s="22"/>
      <c r="D5" s="22"/>
      <c r="E5" s="22"/>
      <c r="F5" s="22"/>
      <c r="G5" s="22"/>
      <c r="H5" s="22"/>
    </row>
    <row r="35" spans="1:10" ht="28.8">
      <c r="A35" s="231" t="s">
        <v>110</v>
      </c>
      <c r="B35" s="231"/>
      <c r="C35" s="231"/>
      <c r="D35" s="231"/>
      <c r="E35" s="231"/>
      <c r="F35" s="231"/>
      <c r="G35" s="231"/>
      <c r="H35" s="231"/>
      <c r="I35" s="231"/>
    </row>
    <row r="37" spans="1:10">
      <c r="B37" s="19" t="s">
        <v>108</v>
      </c>
      <c r="C37" s="19"/>
      <c r="D37" s="2" t="e">
        <f>#REF!</f>
        <v>#REF!</v>
      </c>
    </row>
    <row r="38" spans="1:10">
      <c r="B38" s="19" t="s">
        <v>109</v>
      </c>
      <c r="C38" s="19"/>
      <c r="D38" s="364" t="e">
        <f>#REF!</f>
        <v>#REF!</v>
      </c>
      <c r="E38" s="364"/>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36</v>
      </c>
      <c r="H8" s="370" t="e">
        <f>#REF!</f>
        <v>#REF!</v>
      </c>
      <c r="I8" s="372"/>
      <c r="J8" s="372"/>
      <c r="K8" s="372"/>
      <c r="L8" s="372"/>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70" t="e">
        <f>#REF!</f>
        <v>#REF!</v>
      </c>
      <c r="J20" s="370"/>
      <c r="K20" s="75" t="s">
        <v>43</v>
      </c>
      <c r="N20" s="371" t="e">
        <f>#REF!</f>
        <v>#REF!</v>
      </c>
      <c r="O20" s="371"/>
      <c r="P20" s="371"/>
    </row>
    <row r="21" spans="1:16">
      <c r="A21" s="75" t="s">
        <v>44</v>
      </c>
      <c r="B21" s="238" t="e">
        <f>#REF!</f>
        <v>#REF!</v>
      </c>
      <c r="C21" s="238"/>
    </row>
    <row r="22" spans="1:16">
      <c r="B22" s="75" t="s">
        <v>45</v>
      </c>
    </row>
    <row r="23" spans="1:16" ht="21.6" thickBot="1">
      <c r="C23" s="74"/>
      <c r="D23" s="74"/>
      <c r="E23" s="74"/>
      <c r="F23" s="74"/>
      <c r="G23" s="74"/>
      <c r="H23" s="74"/>
      <c r="I23" s="74"/>
      <c r="J23" s="74"/>
      <c r="K23" s="74"/>
      <c r="L23" s="74"/>
      <c r="M23" s="74"/>
      <c r="N23" s="74"/>
    </row>
    <row r="24" spans="1:16" ht="21.6" thickBot="1">
      <c r="C24" s="80" t="s">
        <v>1</v>
      </c>
      <c r="D24" s="374" t="s">
        <v>49</v>
      </c>
      <c r="E24" s="365"/>
      <c r="F24" s="365"/>
      <c r="G24" s="365"/>
      <c r="H24" s="365"/>
      <c r="I24" s="365"/>
      <c r="J24" s="365"/>
      <c r="K24" s="81"/>
      <c r="L24" s="365" t="s">
        <v>48</v>
      </c>
      <c r="M24" s="365"/>
      <c r="N24" s="365"/>
    </row>
    <row r="25" spans="1:16">
      <c r="C25" s="82">
        <v>1</v>
      </c>
      <c r="D25" s="83" t="s">
        <v>58</v>
      </c>
      <c r="G25" s="84" t="s">
        <v>46</v>
      </c>
      <c r="H25" s="38" t="s">
        <v>47</v>
      </c>
      <c r="I25" s="85" t="e">
        <f>#REF!</f>
        <v>#REF!</v>
      </c>
      <c r="K25" s="86"/>
      <c r="L25" s="366" t="e">
        <f>#REF!</f>
        <v>#REF!</v>
      </c>
      <c r="M25" s="366"/>
      <c r="N25" s="366"/>
    </row>
    <row r="26" spans="1:16">
      <c r="C26" s="82">
        <v>2</v>
      </c>
      <c r="D26" s="83" t="s">
        <v>100</v>
      </c>
      <c r="K26" s="87"/>
      <c r="L26" s="367" t="e">
        <f>IF(#REF!&gt;701,#REF!,2000)</f>
        <v>#REF!</v>
      </c>
      <c r="M26" s="367"/>
      <c r="N26" s="367"/>
    </row>
    <row r="27" spans="1:16">
      <c r="C27" s="82"/>
      <c r="D27" s="83"/>
      <c r="K27" s="87"/>
      <c r="L27" s="367"/>
      <c r="M27" s="367"/>
      <c r="N27" s="367"/>
    </row>
    <row r="28" spans="1:16">
      <c r="C28" s="88"/>
      <c r="D28" s="89"/>
      <c r="E28" s="55"/>
      <c r="F28" s="55"/>
      <c r="G28" s="55"/>
      <c r="H28" s="55"/>
      <c r="I28" s="368" t="s">
        <v>52</v>
      </c>
      <c r="J28" s="368"/>
      <c r="K28" s="368"/>
      <c r="L28" s="369"/>
      <c r="M28" s="369"/>
      <c r="N28" s="369"/>
    </row>
    <row r="29" spans="1:16" ht="21.6" thickBot="1">
      <c r="C29" s="90"/>
      <c r="D29" s="373"/>
      <c r="E29" s="373"/>
      <c r="F29" s="373"/>
      <c r="G29" s="376" t="e">
        <f>"- ("&amp;BAHTTEXT($L$29)&amp;") -"</f>
        <v>#REF!</v>
      </c>
      <c r="H29" s="376"/>
      <c r="I29" s="376"/>
      <c r="J29" s="376"/>
      <c r="K29" s="376"/>
      <c r="L29" s="375" t="e">
        <f>SUM(L25:N28)</f>
        <v>#REF!</v>
      </c>
      <c r="M29" s="375"/>
      <c r="N29" s="375"/>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2025-05-29T08:38:49Z</cp:lastPrinted>
  <dcterms:created xsi:type="dcterms:W3CDTF">2016-06-06T16:13:57Z</dcterms:created>
  <dcterms:modified xsi:type="dcterms:W3CDTF">2025-05-29T08:41:15Z</dcterms:modified>
</cp:coreProperties>
</file>