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595-นายมานะ บุญมาวงค์\"/>
    </mc:Choice>
  </mc:AlternateContent>
  <xr:revisionPtr revIDLastSave="0" documentId="8_{91EFB75D-A09A-4455-94F6-CC21384A7BB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<sst xmlns="http://schemas.openxmlformats.org/spreadsheetml/2006/main" count="714" uniqueCount="355">
  <si>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</si>
  <si>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</si>
  <si>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</si>
  <si>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</si>
  <si>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</si>
  <si>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</si>
  <si>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</si>
  <si>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</si>
  <si>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</si>
  <si>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</si>
  <si>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</si>
  <si>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</si>
  <si>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</si>
  <si>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</si>
  <si>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</si>
  <si>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</si>
  <si>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</si>
  <si>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</si>
  <si>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</si>
  <si>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</si>
  <si>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</si>
  <si>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</si>
  <si>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</si>
  <si>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</si>
  <si>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</si>
  <si>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</si>
  <si>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</si>
  <si>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</si>
  <si>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</si>
  <si>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</si>
  <si>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</si>
  <si>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</si>
  <si>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</si>
  <si>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</si>
  <si>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</si>
  <si>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</si>
  <si>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</si>
  <si>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</si>
  <si>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</si>
  <si>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</si>
  <si>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</si>
  <si>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</si>
  <si>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</si>
  <si>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</si>
  <si>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</si>
  <si>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</si>
  <si>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</si>
  <si>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</si>
  <si>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</si>
  <si>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</si>
  <si>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</si>
  <si>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</si>
  <si>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</si>
  <si>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</si>
  <si>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</si>
  <si>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</si>
  <si>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</si>
  <si>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</si>
  <si>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</si>
  <si>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</si>
  <si>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</si>
  <si>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</si>
  <si>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</si>
  <si>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</si>
  <si>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</si>
  <si>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</si>
  <si>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</si>
  <si>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</si>
  <si>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</si>
  <si>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</si>
  <si>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</si>
  <si>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</si>
  <si>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</si>
  <si>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</si>
  <si>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</si>
  <si>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</si>
  <si>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</si>
  <si>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</si>
  <si>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</si>
  <si>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</si>
  <si>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</si>
  <si>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</si>
  <si>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</si>
  <si>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</si>
  <si>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</si>
  <si>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</si>
  <si>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</si>
  <si>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</si>
  <si>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</si>
  <si>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</si>
  <si>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</si>
  <si>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</si>
  <si>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</si>
  <si>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</si>
  <si>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</si>
  <si>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</si>
  <si>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</si>
  <si>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</si>
  <si>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</si>
  <si>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</si>
  <si>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</si>
  <si>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</si>
  <si>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</si>
  <si>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</si>
  <si>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</si>
  <si>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</si>
  <si>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</si>
  <si>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</si>
  <si>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</si>
  <si>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</si>
  <si>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</si>
  <si>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</si>
  <si>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</si>
  <si>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</si>
  <si>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</si>
  <si>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</si>
  <si>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</si>
  <si>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</si>
  <si>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</si>
  <si>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</si>
  <si>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</si>
  <si>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</si>
  <si>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</si>
  <si>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</si>
  <si>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</si>
  <si>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</si>
  <si>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</si>
  <si>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</si>
  <si>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</si>
  <si>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</si>
  <si>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</si>
  <si>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</si>
  <si>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</si>
  <si>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</si>
  <si>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</si>
  <si>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</si>
  <si>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</si>
  <si>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</si>
  <si>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</si>
  <si>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</si>
  <si>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</si>
  <si>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</si>
  <si>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</si>
  <si>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</si>
  <si>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</si>
  <si>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</si>
  <si>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</si>
  <si>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</si>
  <si>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</si>
  <si>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</si>
  <si>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</si>
  <si>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</si>
  <si>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</si>
  <si>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</si>
  <si>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</si>
  <si>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</si>
  <si>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</si>
  <si>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</si>
  <si>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</si>
  <si>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</si>
  <si>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</si>
  <si>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</si>
  <si>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</si>
  <si>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</si>
  <si>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</si>
  <si>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</si>
  <si>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</si>
  <si>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</si>
  <si>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</si>
  <si>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</si>
  <si>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</si>
  <si>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</si>
  <si>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</si>
  <si>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</si>
  <si>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</si>
  <si>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</si>
  <si>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</si>
  <si>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</si>
  <si>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</si>
  <si>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</si>
  <si>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</si>
  <si>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</si>
  <si>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</si>
  <si>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</si>
  <si>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</si>
  <si>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</si>
  <si>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</si>
  <si>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</si>
  <si>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</si>
  <si>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</si>
  <si>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</si>
  <si>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</si>
  <si>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</si>
  <si>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</si>
  <si>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</si>
  <si>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</si>
  <si>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</si>
  <si>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</si>
  <si>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</si>
  <si>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</si>
  <si>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</si>
  <si>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</si>
  <si>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</si>
  <si>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</si>
  <si>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</si>
  <si>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</si>
  <si>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</si>
  <si>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</si>
  <si>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</si>
  <si>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</si>
  <si>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</si>
  <si>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</si>
  <si>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</si>
  <si>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</si>
  <si>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</si>
  <si>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</si>
  <si>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</si>
  <si>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</si>
  <si>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</si>
  <si>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</si>
  <si>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</si>
  <si>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</si>
  <si>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</si>
  <si>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</si>
  <si>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</si>
  <si>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</si>
  <si>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</si>
  <si>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</si>
  <si>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</si>
  <si>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</si>
  <si>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</si>
  <si>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</si>
  <si>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</si>
  <si>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</si>
  <si>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</si>
  <si>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</si>
  <si>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</si>
  <si>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</si>
  <si>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</si>
  <si>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</si>
  <si>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</si>
  <si>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</si>
  <si>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</si>
  <si>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</si>
  <si>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</si>
  <si>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</si>
  <si>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</si>
  <si>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</si>
  <si>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</si>
  <si>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</si>
  <si>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</si>
  <si>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</si>
  <si>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</si>
  <si>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</si>
  <si>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</si>
  <si>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</si>
  <si>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</si>
  <si>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</si>
  <si>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</si>
  <si>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</si>
  <si>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</si>
  <si>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</si>
  <si>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</si>
  <si>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</si>
  <si>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</si>
  <si>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</si>
  <si>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</si>
  <si>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</si>
  <si>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</si>
  <si>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</si>
  <si>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</si>
  <si>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</si>
  <si>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</si>
  <si>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</si>
  <si>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</si>
  <si>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</si>
  <si>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</si>
  <si>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</si>
  <si>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</si>
  <si>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</si>
  <si>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</si>
  <si>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</si>
  <si>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</si>
  <si>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</si>
  <si>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</si>
  <si>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</si>
  <si>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</si>
  <si>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</si>
  <si>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</si>
  <si>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</si>
  <si>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</si>
  <si>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</si>
  <si>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</si>
  <si>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</si>
  <si>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</si>
  <si>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</si>
  <si>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</si>
  <si>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</si>
  <si>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</si>
  <si>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</si>
  <si>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</si>
  <si>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</si>
  <si>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</si>
  <si>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</si>
  <si>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</si>
  <si>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</si>
  <si>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</si>
  <si>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</si>
  <si>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</si>
  <si>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</si>
  <si>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</si>
  <si>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</si>
  <si>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</si>
  <si>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</si>
  <si>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</si>
  <si>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</si>
  <si>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</si>
  <si>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</si>
  <si>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</si>
  <si>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</si>
  <si>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</si>
  <si>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</si>
  <si>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</si>
  <si>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</si>
  <si>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</si>
  <si>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</si>
  <si>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</si>
  <si>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</si>
  <si>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</si>
  <si>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</si>
  <si>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</si>
  <si>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</si>
  <si>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</si>
  <si>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</si>
  <si>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</si>
  <si>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</si>
  <si>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</si>
  <si>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</si>
  <si>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</si>
  <si>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</si>
  <si>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</si>
  <si>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</si>
  <si>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</si>
  <si>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</si>
  <si>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</si>
  <si>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</si>
  <si>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</si>
  <si>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</si>
  <si>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</si>
  <si>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นายมานะ บุญมาวงค์</t>
  </si>
  <si>
    <t>นางสาวจารุณี ละเหลี่ยม</t>
  </si>
  <si>
    <t>1-5805-00003-10-0</t>
  </si>
  <si>
    <t>5-5019-00002-77-5</t>
  </si>
  <si>
    <t>1595(68) - รายงานผลสืบทรัพย์ ราย นายมานะ บุญมาวงค์ สาขาประตูช้างเผือก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</si>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</sst>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E15" sqref="E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1595</v>
      </c>
    </row>
    <row r="2" spans="1:11">
      <c r="A2" s="143" t="s">
        <v>251</v>
      </c>
      <c r="B2" s="145" t="str">
        <f t="array" ref="B2">_xlfn.IFS(I1&lt;850,VLOOKUP(I1,[1]บังคับคดี!$B:$ZZ,60,0),AND(I1&gt;=850,I1&lt;1435),VLOOKUP(I1,'[1]บังคับคดีใหม่ ปี2563-2564'!$B:$ZZ,63,0),I1&gt;=1435,VLOOKUP(I1,'[1]สืบทรัพย์ ปี 2564-25666'!$B:$ZZ,71,0))</f>
        <v>นายมานะ บุญมาวงค์</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สินเชื่อเคหะ,สินเชื่อไทรทอง,สินเชื่อธนาคารประชาชน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883162012333</v>
      </c>
      <c r="E3" s="153" t="s">
        <v>255</v>
      </c>
      <c r="F3" s="149"/>
      <c r="I3" s="248"/>
    </row>
    <row r="4" spans="1:11">
      <c r="A4" s="143" t="s">
        <v>253</v>
      </c>
      <c r="B4" s="146" t="str">
        <f t="array" ref="B4">_xlfn.IFS(I1&lt;850,VLOOKUP(I1,[1]บังคับคดี!$B:$ZZ,5,0),AND(I1&gt;=850,I1&lt;1435),VLOOKUP(I1,'[1]บังคับคดีใหม่ ปี2563-2564'!$B:$ZZ,6,0),I1&gt;=1435,VLOOKUP(I1,'[1]สืบทรัพย์ ปี 2564-25666'!$B:$ZZ,6,0))</f>
        <v>800079364363,
800079364371,
800080084083</v>
      </c>
      <c r="C4" s="176" t="s">
        <v>264</v>
      </c>
      <c r="D4" s="219">
        <v>242193</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ผบ.3499/2562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ผบ.900/2563</v>
      </c>
      <c r="I5" s="157" t="s">
        <v>257</v>
      </c>
    </row>
    <row r="6" spans="1:11">
      <c r="A6" s="153" t="s">
        <v>336</v>
      </c>
      <c r="B6" s="171">
        <v>1328361.2</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350</v>
      </c>
      <c r="C14" s="203" t="s">
        <v>352</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337</v>
      </c>
      <c r="J16" s="166"/>
      <c r="K16" s="166"/>
    </row>
    <row r="17" spans="1:12" s="151" customFormat="1">
      <c r="A17" s="165" t="s">
        <v>215</v>
      </c>
      <c r="B17" s="158"/>
      <c r="C17" s="203"/>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1595 - รายงานผลสืบทรัพย์ ราย นายมานะ บุญมาวงค์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นายมานะ บุญมาวงค์</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261</v>
      </c>
      <c r="AM4" s="185" t="s">
        <v>353</v>
      </c>
      <c r="AO4" s="161" t="s">
        <v>241</v>
      </c>
      <c r="AP4" s="138"/>
      <c r="AQ4" s="138"/>
    </row>
    <row r="5" spans="1:43">
      <c r="A5" s="19" t="s">
        <v>206</v>
      </c>
      <c r="B5" s="137"/>
      <c r="D5" s="255" t="str">
        <f>Sheet1!B3</f>
        <v>สินเชื่อเคหะ,สินเชื่อไทรทอง,สินเชื่อธนาคารประชาชน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883162012333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1595(68) - รายงานผลสืบทรัพย์ ราย นายมานะ บุญมาวงค์ สาขาประตูช้างเผือก (สืบรอบที่ 1) - ไม่พบทรัพย์</v>
      </c>
      <c r="AM5" s="138"/>
      <c r="AO5" s="162" t="s">
        <v>258</v>
      </c>
      <c r="AP5" s="138"/>
      <c r="AQ5" s="138"/>
    </row>
    <row r="6" spans="1:43">
      <c r="A6" s="19" t="s">
        <v>207</v>
      </c>
      <c r="B6" s="137"/>
      <c r="F6" s="259" t="str">
        <f>Sheet1!B4</f>
        <v>800079364363,
800079364371,
800080084083</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ผบ.3499/2562</v>
      </c>
      <c r="R7" s="256"/>
      <c r="S7" s="256"/>
      <c r="T7" s="256"/>
      <c r="U7" s="256"/>
      <c r="V7" s="256"/>
      <c r="W7" s="256"/>
      <c r="X7" s="278" t="s">
        <v>210</v>
      </c>
      <c r="Y7" s="278"/>
      <c r="Z7" s="278"/>
      <c r="AA7" s="278"/>
      <c r="AB7" s="278"/>
      <c r="AC7" s="278"/>
      <c r="AD7" s="256" t="str">
        <f>Sheet1!F5</f>
        <v>ผบ.900/2563</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นายมานะ บุญมาวงค์</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นางสาวจารุณี ละเหลี่ยม</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6" zoomScale="126" zoomScaleNormal="100" zoomScaleSheetLayoutView="126" workbookViewId="0">
      <selection activeCell="AA18" sqref="AA18"/>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347</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343</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347</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ผบ.3499/2562 ในคดีหมายเลขแดงที่  ผบ.900/2563 ลว.5 กุมภาพันธ์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333</v>
      </c>
      <c r="AU16" s="216">
        <f>COUNTIF(C17:N32,"ซ่อนช่อง")</f>
        <v>14</v>
      </c>
      <c r="AV16" s="215" t="s">
        <v>334</v>
      </c>
    </row>
    <row r="17" spans="1:45">
      <c r="A17" s="188"/>
      <c r="B17" s="188"/>
      <c r="C17" s="257" t="str">
        <f>IF(AS17="","ซ่อนช่อง",CONCATENATE("1. ",VLOOKUP(AS17,Table1[#All],2,0)))</f>
        <v>1. นายมานะ บุญมาวงค์</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1-5805-00003-10-0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นางสาวจารุณี ละเหลี่ยม</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5-5019-00002-77-5</v>
      </c>
      <c r="AE18" s="285"/>
      <c r="AF18" s="285"/>
      <c r="AG18" s="285"/>
      <c r="AH18" s="285"/>
      <c r="AI18" s="285"/>
      <c r="AJ18" s="285"/>
      <c r="AK18" s="285"/>
      <c r="AL18" s="195"/>
      <c r="AM18" s="193"/>
      <c r="AN18" s="193"/>
      <c r="AO18" s="193"/>
      <c r="AP18" s="193"/>
      <c r="AQ18" s="193"/>
      <c r="AS18" s="197" t="s">
        <v>212</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22</v>
      </c>
      <c r="Y10" s="255"/>
      <c r="Z10" s="280" t="s">
        <v>270</v>
      </c>
      <c r="AA10" s="280"/>
      <c r="AB10" s="255" t="s">
        <v>354</v>
      </c>
      <c r="AC10" s="255"/>
      <c r="AD10" s="255"/>
      <c r="AE10" s="255"/>
      <c r="AF10" s="255"/>
      <c r="AG10" s="255"/>
      <c r="AH10" s="280" t="s">
        <v>312</v>
      </c>
      <c r="AI10" s="280"/>
      <c r="AJ10" s="255">
        <v>2568</v>
      </c>
      <c r="AK10" s="255"/>
      <c r="AL10" s="255"/>
      <c r="AM10" s="255"/>
    </row>
    <row r="11" spans="1:39">
      <c r="A11" s="2" t="s">
        <v>33</v>
      </c>
      <c r="D11" s="2" t="s">
        <v>313</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28</v>
      </c>
      <c r="AH12" s="255"/>
      <c r="AI12" s="255"/>
      <c r="AJ12" s="2" t="s">
        <v>315</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316</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317</v>
      </c>
      <c r="D14" s="255" t="s">
        <v>343</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348</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ผบ.3499/2562 คดีหมายเลขแดงที่ ผบ.900/2563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นายมานะ บุญมาวงค์</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t="str">
        <f>VLOOKUP(AN21,Table1[#All],3,0)</f>
        <v>1-5805-00003-10-0</v>
      </c>
      <c r="AA21" s="292"/>
      <c r="AB21" s="292"/>
      <c r="AC21" s="292"/>
      <c r="AD21" s="292"/>
      <c r="AE21" s="292"/>
      <c r="AF21" s="292"/>
      <c r="AG21" s="292"/>
      <c r="AH21" s="292"/>
      <c r="AI21" s="292"/>
      <c r="AJ21" s="292"/>
      <c r="AK21" s="292"/>
      <c r="AL21" s="292"/>
      <c r="AM21" s="292"/>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2025-05-17T07:52:24Z</cp:lastPrinted>
  <dcterms:created xsi:type="dcterms:W3CDTF">2016-06-06T16:13:57Z</dcterms:created>
  <dcterms:modified xsi:type="dcterms:W3CDTF">2025-07-26T08:09:58Z</dcterms:modified>
</cp:coreProperties>
</file>