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ที่ดิน\ที่ดิน 23-7-68\2907-นางสมศรี ใหม่วงค์จันทร์\"/>
    </mc:Choice>
  </mc:AlternateContent>
  <xr:revisionPtr revIDLastSave="0" documentId="8_{AFFC11DE-BA91-4BD1-BE29-763D04A5280E}"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8" i="35"/>
  <c r="R19" i="35"/>
  <c r="R20" i="35"/>
  <c r="R21" i="35"/>
  <c r="R22" i="35"/>
  <c r="R23" i="35"/>
  <c r="R24" i="35"/>
  <c r="R25" i="35"/>
  <c r="R26" i="35"/>
  <c r="R27" i="35"/>
  <c r="R28" i="35"/>
  <c r="R29" i="35"/>
  <c r="R30" i="35"/>
  <c r="R31" i="35"/>
  <c r="F5" i="35" a="1"/>
  <c r="F5" i="35" s="1"/>
  <c r="D5" i="35" a="1"/>
  <c r="D5" i="35" s="1"/>
  <c r="B4" i="35" a="1"/>
  <c r="B4" i="35" s="1"/>
  <c r="B5" i="35" a="1"/>
  <c r="B5" i="35" s="1"/>
  <c r="B3" i="35" a="1"/>
  <c r="B3" i="35" s="1"/>
  <c r="D2" i="35" a="1"/>
  <c r="D2" i="35" s="1"/>
  <c r="U22" i="29" l="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D3" i="35" l="1" a="1"/>
  <c r="D3" i="35" s="1"/>
  <c r="W5" i="29" s="1"/>
  <c r="B2" i="35" a="1"/>
  <c r="B2" i="35" s="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<sst xmlns="http://schemas.openxmlformats.org/spreadsheetml/2006/main" count="713" uniqueCount="375">
  <si>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</si>
  <si>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</si>
  <si>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</si>
  <si>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</si>
  <si>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</si>
  <si>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</si>
  <si>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</si>
  <si>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</si>
  <si>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</si>
  <si>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</si>
  <si>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</si>
  <si>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</si>
  <si>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</si>
  <si>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</si>
  <si>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</si>
  <si>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</si>
  <si>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</si>
  <si>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</si>
  <si>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</si>
  <si>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</si>
  <si>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</si>
  <si>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</si>
  <si>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</si>
  <si>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</si>
  <si>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</si>
  <si>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</si>
  <si>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</si>
  <si>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</si>
  <si>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</si>
  <si>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</si>
  <si>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</si>
  <si>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</si>
  <si>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</si>
  <si>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</si>
  <si>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</si>
  <si>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</si>
  <si>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</si>
  <si>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</si>
  <si>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</si>
  <si>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</si>
  <si>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</si>
  <si>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</si>
  <si>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</si>
  <si>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</si>
  <si>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</si>
  <si>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</si>
  <si>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</si>
  <si>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</si>
  <si>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</si>
  <si>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</si>
  <si>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</si>
  <si>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</si>
  <si>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</si>
  <si>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</si>
  <si>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</si>
  <si>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</si>
  <si>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</si>
  <si>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</si>
  <si>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</si>
  <si>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</si>
  <si>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</si>
  <si>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</si>
  <si>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</si>
  <si>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</si>
  <si>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</si>
  <si>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</si>
  <si>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</si>
  <si>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</si>
  <si>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</si>
  <si>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</si>
  <si>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</si>
  <si>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</si>
  <si>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</si>
  <si>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</si>
  <si>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</si>
  <si>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</si>
  <si>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</si>
  <si>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</si>
  <si>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</si>
  <si>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</si>
  <si>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</si>
  <si>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</si>
  <si>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</si>
  <si>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</si>
  <si>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</si>
  <si>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</si>
  <si>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</si>
  <si>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</si>
  <si>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</si>
  <si>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</si>
  <si>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</si>
  <si>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</si>
  <si>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</si>
  <si>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</si>
  <si>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</si>
  <si>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</si>
  <si>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</si>
  <si>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</si>
  <si>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</si>
  <si>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</si>
  <si>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</si>
  <si>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</si>
  <si>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</si>
  <si>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</si>
  <si>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</si>
  <si>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</si>
  <si>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</si>
  <si>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</si>
  <si>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</si>
  <si>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</si>
  <si>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</si>
  <si>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</si>
  <si>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</si>
  <si>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</si>
  <si>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</si>
  <si>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</si>
  <si>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</si>
  <si>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</si>
  <si>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</si>
  <si>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</si>
  <si>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</si>
  <si>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</si>
  <si>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</si>
  <si>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</si>
  <si>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</si>
  <si>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</si>
  <si>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</si>
  <si>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</si>
  <si>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</si>
  <si>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</si>
  <si>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</si>
  <si>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</si>
  <si>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</si>
  <si>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</si>
  <si>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</si>
  <si>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</si>
  <si>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</si>
  <si>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</si>
  <si>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</si>
  <si>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</si>
  <si>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</si>
  <si>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</si>
  <si>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</si>
  <si>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</si>
  <si>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</si>
  <si>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</si>
  <si>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</si>
  <si>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</si>
  <si>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</si>
  <si>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</si>
  <si>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</si>
  <si>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</si>
  <si>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</si>
  <si>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</si>
  <si>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</si>
  <si>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</si>
  <si>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</si>
  <si>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</si>
  <si>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</si>
  <si>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</si>
  <si>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</si>
  <si>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</si>
  <si>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</si>
  <si>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</si>
  <si>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</si>
  <si>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</si>
  <si>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</si>
  <si>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</si>
  <si>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</si>
  <si>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</si>
  <si>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</si>
  <si>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</si>
  <si>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</si>
  <si>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</si>
  <si>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</si>
  <si>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</si>
  <si>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</si>
  <si>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</si>
  <si>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</si>
  <si>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</si>
  <si>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</si>
  <si>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</si>
  <si>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</si>
  <si>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</si>
  <si>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</si>
  <si>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</si>
  <si>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</si>
  <si>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</si>
  <si>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</si>
  <si>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</si>
  <si>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</si>
  <si>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</si>
  <si>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</si>
  <si>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</si>
  <si>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</si>
  <si>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</si>
  <si>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</si>
  <si>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</si>
  <si>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</si>
  <si>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</si>
  <si>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</si>
  <si>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</si>
  <si>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</si>
  <si>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</si>
  <si>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</si>
  <si>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</si>
  <si>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</si>
  <si>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</si>
  <si>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</si>
  <si>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</si>
  <si>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</si>
  <si>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</si>
  <si>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</si>
  <si>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</si>
  <si>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</si>
  <si>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</si>
  <si>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</si>
  <si>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</si>
  <si>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</si>
  <si>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</si>
  <si>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</si>
  <si>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</si>
  <si>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</si>
  <si>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</si>
  <si>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</si>
  <si>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</si>
  <si>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</si>
  <si>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</si>
  <si>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</si>
  <si>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</si>
  <si>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</si>
  <si>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</si>
  <si>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</si>
  <si>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</si>
  <si>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</si>
  <si>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</si>
  <si>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</si>
  <si>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</si>
  <si>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</si>
  <si>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</si>
  <si>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</si>
  <si>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</si>
  <si>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</si>
  <si>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</si>
  <si>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</si>
  <si>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</si>
  <si>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</si>
  <si>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</si>
  <si>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</si>
  <si>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</si>
  <si>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</si>
  <si>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</si>
  <si>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</si>
  <si>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</si>
  <si>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</si>
  <si>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</si>
  <si>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</si>
  <si>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</si>
  <si>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</si>
  <si>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</si>
  <si>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</si>
  <si>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</si>
  <si>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</si>
  <si>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</si>
  <si>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</si>
  <si>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</si>
  <si>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</si>
  <si>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</si>
  <si>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</si>
  <si>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</si>
  <si>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</si>
  <si>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</si>
  <si>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</si>
  <si>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</si>
  <si>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</si>
  <si>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</si>
  <si>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</si>
  <si>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</si>
  <si>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</si>
  <si>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</si>
  <si>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</si>
  <si>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</si>
  <si>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</si>
  <si>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</si>
  <si>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</si>
  <si>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</si>
  <si>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</si>
  <si>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</si>
  <si>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</si>
  <si>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</si>
  <si>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</si>
  <si>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</si>
  <si>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</si>
  <si>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</si>
  <si>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</si>
  <si>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</si>
  <si>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</si>
  <si>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</si>
  <si>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</si>
  <si>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</si>
  <si>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</si>
  <si>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</si>
  <si>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</si>
  <si>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</si>
  <si>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</si>
  <si>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</si>
  <si>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</si>
  <si>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</si>
  <si>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</si>
  <si>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</si>
  <si>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</si>
  <si>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</si>
  <si>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</si>
  <si>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</si>
  <si>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</si>
  <si>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</si>
  <si>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</si>
  <si>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</si>
  <si>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</si>
  <si>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</si>
  <si>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</si>
  <si>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</si>
  <si>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</si>
  <si>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</si>
  <si>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</si>
  <si>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</si>
  <si>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</si>
  <si>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</si>
  <si>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</si>
  <si>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</si>
  <si>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</si>
  <si>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</si>
  <si>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</si>
  <si>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</si>
  <si>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</si>
  <si>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</si>
  <si>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</si>
  <si>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</si>
  <si>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</si>
  <si>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</si>
  <si>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</si>
  <si>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</si>
  <si>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</si>
  <si>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</si>
  <si>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</si>
  <si>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</si>
  <si>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</si>
  <si>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</si>
  <si>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</si>
  <si>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</si>
  <si>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</si>
  <si>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</si>
  <si>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</si>
  <si>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</si>
  <si>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</si>
  <si>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</si>
  <si>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</si>
  <si>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</si>
  <si>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</si>
  <si>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</si>
  <si>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</si>
  <si>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</si>
  <si>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1-5601-00415-10-9</t>
  </si>
  <si>
    <t>จังหวัดเชียงใหม่ สาขาฝาง</t>
  </si>
  <si>
    <t>นางสมศรี ใหม่วงค์จันทร์</t>
  </si>
  <si>
    <t>3-5009-01002-04-6</t>
  </si>
  <si>
    <t>นายเอกภพ ใหม่วงค์จันทร์</t>
  </si>
  <si>
    <t>3-5010-00419-97-5</t>
  </si>
  <si>
    <t>นายเสถียร แสนแก้ว</t>
  </si>
  <si>
    <t>3-5009-01002-94-1</t>
  </si>
  <si>
    <t>นายสวน จิตรไทมณีกุล</t>
  </si>
  <si>
    <t>3-5009-01013-54-4</t>
  </si>
  <si>
    <t>นางเอ้ย กันทา</t>
  </si>
  <si>
    <t>3-5009-01004-85-5</t>
  </si>
  <si>
    <t>2907(68) - รายงานผลสืบทรัพย์ ราย นางสมศรี ใหม่วงค์จันทร์ สาขาฝาง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</si>
</sst>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55" fillId="0" borderId="2" xfId="0" applyFont="1" applyBorder="1" applyAlignment="1">
      <alignment horizontal="center" vertical="center"/>
    </xf>
    <xf numFmtId="0" fontId="34" fillId="0" borderId="0" xfId="0" applyFont="1" applyAlignment="1">
      <alignment horizontal="center"/>
    </xf>
    <xf numFmtId="0" fontId="51" fillId="0" borderId="3" xfId="0" applyFont="1" applyBorder="1" applyAlignment="1">
      <alignment horizontal="center"/>
    </xf>
    <xf numFmtId="0" fontId="52"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1" xfId="0" applyFont="1" applyBorder="1" applyAlignment="1">
      <alignment horizontal="center" shrinkToFit="1"/>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left" wrapText="1"/>
    </xf>
    <xf numFmtId="0" fontId="52" fillId="0" borderId="3" xfId="0" applyFont="1" applyBorder="1" applyAlignment="1">
      <alignment horizontal="center"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7"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F:\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 val="Data_GSB บังคับคดี"/>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 xml:space="preserve">สืบทรัพย์ (คำสั่ง 5/6/2567) รอบที่ 2 // รายงานวันที่ 27/7/2567 // สืบครั้งที่ 4 รายงานผลสืบ 3/7/2568 </v>
          </cell>
          <cell r="BC22" t="str">
            <v>วรชัย / ปฐมพงษ์/นุสบา</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T22"/>
          <cell r="CU22">
            <v>4</v>
          </cell>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 xml:space="preserve">สืบทรัพย์ (คำสั่ง 5/6/2567)รอบที่ 2 // รายงานวันที่ 27/7/2567 //สืบครั้งที่ 4 รายงานผลสืบ 4/7/2568 </v>
          </cell>
          <cell r="BC44" t="str">
            <v xml:space="preserve">ศตวรรษ // นุสบา </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T44"/>
          <cell r="CU44">
            <v>3</v>
          </cell>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 // (รายงานผลสืบทรัพย์ 12/6/2568)</v>
          </cell>
          <cell r="BC51" t="str">
            <v>ศตวรรษ/ปฏิยุทธ์</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 xml:space="preserve">ชะลอยึดชำระเป็นปกติ 24/3/2563//รายงานผลสืบทรัพย์ครั้งที่ 2 วันที่ 20/6/2568 </v>
          </cell>
          <cell r="BC55" t="str">
            <v>นุสบา</v>
          </cell>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D55"/>
          <cell r="CE55">
            <v>4</v>
          </cell>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v>244127</v>
          </cell>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 (2/4/2568) // รายงานผลสืบทรัพย์ครั้งที่ 3 4/6/2568</v>
          </cell>
          <cell r="BC149" t="str">
            <v>ศิราณี
เกศินี
นุสบา</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L149"/>
          <cell r="CM149">
            <v>5</v>
          </cell>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 // (รายงานผลสืบทรัพย์ 12/6/2568</v>
          </cell>
          <cell r="BC152" t="str">
            <v>ปฏิยุทธ์</v>
          </cell>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 รายงานผลสืบครั้งที่ 3 วันที่ 14/5/2568</v>
          </cell>
          <cell r="BC297" t="str">
            <v>ศิราณี/ธนกร/นุสบา</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L297"/>
          <cell r="CM297">
            <v>3</v>
          </cell>
          <cell r="CN297"/>
          <cell r="CO297"/>
          <cell r="CP297"/>
          <cell r="CQ297"/>
          <cell r="CR297"/>
          <cell r="CS297"/>
          <cell r="CT297"/>
          <cell r="CU297"/>
          <cell r="CV297"/>
          <cell r="CW297">
            <v>244126</v>
          </cell>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 รายงานผลสืบครั้งที่ 3 วันที่ 14/5/2568</v>
          </cell>
          <cell r="BC298" t="str">
            <v>ธนกร/นุสบา</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L298"/>
          <cell r="CM298">
            <v>3</v>
          </cell>
          <cell r="CN298"/>
          <cell r="CO298"/>
          <cell r="CP298"/>
          <cell r="CQ298"/>
          <cell r="CR298"/>
          <cell r="CS298"/>
          <cell r="CT298"/>
          <cell r="CU298"/>
          <cell r="CV298"/>
          <cell r="CW298">
            <v>244126</v>
          </cell>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 // รายงานผลสืบทรัพย์วันที่ 11/06/2568</v>
          </cell>
          <cell r="BC391" t="str">
            <v>ธนกร/ปฏิยุทธ์</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 // รายงานผลสืบ วันที่ 14/6/2568</v>
          </cell>
          <cell r="BC403" t="str">
            <v>เกศินี//นุสบา</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D403"/>
          <cell r="CE403">
            <v>4</v>
          </cell>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L421"/>
          <cell r="CM421">
            <v>4</v>
          </cell>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 (2/4/2568) // รายงานผลสืบทรัพย์ครั้งที่ 3 4/6/2568</v>
          </cell>
          <cell r="BC423" t="str">
            <v>ศิราณี
เกศินี
นุสบา</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L423"/>
          <cell r="CM423">
            <v>4</v>
          </cell>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v>244127</v>
          </cell>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v>244127</v>
          </cell>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v>244127</v>
          </cell>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 รายงานผลสืบ วันที่ 20/5/2568</v>
          </cell>
          <cell r="BC723" t="str">
            <v>นุสบา</v>
          </cell>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D723"/>
          <cell r="CE723">
            <v>4</v>
          </cell>
          <cell r="CF723"/>
          <cell r="CG723"/>
          <cell r="CH723"/>
          <cell r="CI723"/>
          <cell r="CJ723"/>
          <cell r="CK723"/>
          <cell r="CL723"/>
          <cell r="CM723"/>
          <cell r="CN723"/>
          <cell r="CO723"/>
          <cell r="CP723"/>
          <cell r="CQ723"/>
          <cell r="CR723"/>
          <cell r="CS723"/>
          <cell r="CT723"/>
          <cell r="CU723"/>
          <cell r="CV723"/>
          <cell r="CW723">
            <v>244126</v>
          </cell>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(2/4/2568)//รายงานผลสืบ วันที่ 14/6/2568</v>
          </cell>
          <cell r="BC776" t="str">
            <v>เกศินี//นุสบา</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D776"/>
          <cell r="CE776">
            <v>4</v>
          </cell>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  // รายงานผลสืบทรัพย์ 3/7/2568</v>
          </cell>
          <cell r="BC779" t="str">
            <v>เกศินี/ปฏิยุทธ์</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W795"/>
          <cell r="X795"/>
          <cell r="Y795"/>
          <cell r="Z795">
            <v>4</v>
          </cell>
          <cell r="AA795">
            <v>8</v>
          </cell>
          <cell r="AB795">
            <v>2563</v>
          </cell>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(2/4/2568)//รายงานผลสืบทรัพย์ครั้งที่ 2 4/6/2568</v>
          </cell>
          <cell r="BC811" t="str">
            <v>มลฤดี//นุสบา</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D811"/>
          <cell r="CE811">
            <v>4</v>
          </cell>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v>244127</v>
          </cell>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t="str">
            <v>10/3/2565,
23/5/2568</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3 (2/4/2568) // รายงานผลสืบ วันที่ 20/5/2568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I81"/>
          <cell r="CJ81">
            <v>4</v>
          </cell>
          <cell r="CK81" t="str">
            <v>นุสบา</v>
          </cell>
          <cell r="CL81">
            <v>244126</v>
          </cell>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 xml:space="preserve">สืบทรัพย์รอบที่ 3 (คำสั่ง 10/04/2568) </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I87"/>
          <cell r="CJ87"/>
          <cell r="CK87" t="str">
            <v>ปฏิยุทธ์</v>
          </cell>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(2/4/2568)//รายงานผลสืบ วันที่ 14/5/2568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t="str">
            <v>นุสบา</v>
          </cell>
          <cell r="CD364"/>
          <cell r="CE364"/>
          <cell r="CF364"/>
          <cell r="CG364"/>
          <cell r="CH364"/>
          <cell r="CI364"/>
          <cell r="CJ364"/>
          <cell r="CK364"/>
          <cell r="CL364">
            <v>244126</v>
          </cell>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 // รายงานผลสืบทรัพย์วันที่ 11/06/2568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A377"/>
          <cell r="CB377"/>
          <cell r="CC377" t="str">
            <v>ปฏิยุทธ์</v>
          </cell>
          <cell r="CD377"/>
          <cell r="CE377"/>
          <cell r="CF377"/>
          <cell r="CG377"/>
          <cell r="CH377"/>
          <cell r="CI377"/>
          <cell r="CJ377"/>
          <cell r="CK377"/>
          <cell r="CL377">
            <v>244146</v>
          </cell>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 // รายงานผลสืบทรัพย์ 3/7/2568</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A381"/>
          <cell r="CB381"/>
          <cell r="CC381" t="str">
            <v>ปฏิยุทธ์</v>
          </cell>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 // (รายงานผลสืบทรัพย์ 14/6/2568)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A429"/>
          <cell r="CB429"/>
          <cell r="CC429" t="str">
            <v>ปฏิยุทธ์</v>
          </cell>
          <cell r="CD429"/>
          <cell r="CE429"/>
          <cell r="CF429"/>
          <cell r="CG429"/>
          <cell r="CH429"/>
          <cell r="CI429"/>
          <cell r="CJ429"/>
          <cell r="CK429"/>
          <cell r="CL429">
            <v>244149</v>
          </cell>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 // รายงานผลสืบทรัพย์ 3/7/2568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A438"/>
          <cell r="CB438"/>
          <cell r="CC438" t="str">
            <v>ปฏิยุทธ์</v>
          </cell>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 // รายงานผลสืบทรัพย์วันที่ 11/06/2568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A451"/>
          <cell r="CB451"/>
          <cell r="CC451" t="str">
            <v>ปฏิยุทธ์</v>
          </cell>
          <cell r="CD451"/>
          <cell r="CE451"/>
          <cell r="CF451"/>
          <cell r="CG451"/>
          <cell r="CH451"/>
          <cell r="CI451"/>
          <cell r="CJ451"/>
          <cell r="CK451"/>
          <cell r="CL451">
            <v>244146</v>
          </cell>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 // รายงานผลสืบทรัพย์วันที่ 11/06/2568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A460"/>
          <cell r="CB460"/>
          <cell r="CC460" t="str">
            <v>ปฏิยุทธ์</v>
          </cell>
          <cell r="CD460"/>
          <cell r="CE460"/>
          <cell r="CF460"/>
          <cell r="CG460"/>
          <cell r="CH460"/>
          <cell r="CI460"/>
          <cell r="CJ460"/>
          <cell r="CK460"/>
          <cell r="CL460">
            <v>244146</v>
          </cell>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 // (รายงานผลสืบทรัพย์ 14/6/2568)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A478"/>
          <cell r="CB478"/>
          <cell r="CC478" t="str">
            <v>ปฏิยุทธ์</v>
          </cell>
          <cell r="CD478"/>
          <cell r="CE478"/>
          <cell r="CF478"/>
          <cell r="CG478"/>
          <cell r="CH478"/>
          <cell r="CI478"/>
          <cell r="CJ478"/>
          <cell r="CK478"/>
          <cell r="CL478">
            <v>244149</v>
          </cell>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t="str">
            <v>11/6/2565,
23/5/2568</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883162010696</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นางภริดาหรือณภัสชนันท์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O2039"/>
          <cell r="P2039"/>
          <cell r="Q2039">
            <v>599985.97</v>
          </cell>
          <cell r="R2039">
            <v>95999.55</v>
          </cell>
          <cell r="S2039" t="str">
            <v>จังหวัดเชียงใหม่</v>
          </cell>
          <cell r="T2039" t="str">
            <v>ผบ1253</v>
          </cell>
          <cell r="U2039">
            <v>2563</v>
          </cell>
          <cell r="V2039" t="str">
            <v>ผบ2165</v>
          </cell>
          <cell r="W2039">
            <v>2563</v>
          </cell>
          <cell r="X2039"/>
          <cell r="Y2039"/>
          <cell r="Z2039"/>
          <cell r="AA2039">
            <v>2</v>
          </cell>
          <cell r="AB2039">
            <v>9</v>
          </cell>
          <cell r="AC2039">
            <v>2563</v>
          </cell>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t="str">
            <v>คำสั่งสืบทรัพย์ 19/5/2568</v>
          </cell>
          <cell r="BC2039"/>
          <cell r="BD2039"/>
          <cell r="BE2039"/>
          <cell r="BF2039"/>
          <cell r="BG2039"/>
          <cell r="BH2039"/>
          <cell r="BI2039"/>
          <cell r="BJ2039"/>
          <cell r="BK2039"/>
          <cell r="BL2039" t="str">
            <v>นางสาวภคควรรณหรือทรงภรณ์  ธิมะโน</v>
          </cell>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cell r="CO2039"/>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t="str">
            <v>คำสั่งสืบทรัพย์ 29/5/2568</v>
          </cell>
          <cell r="BC2040"/>
          <cell r="BD2040"/>
          <cell r="BE2040"/>
          <cell r="BF2040"/>
          <cell r="BG2040"/>
          <cell r="BH2040"/>
          <cell r="BI2040"/>
          <cell r="BJ2040"/>
          <cell r="BK2040"/>
          <cell r="BL2040" t="str">
            <v>นายชยุต วังทูลย์</v>
          </cell>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cell r="CO2040"/>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X2041"/>
          <cell r="Y2041"/>
          <cell r="Z2041"/>
          <cell r="AA2041">
            <v>30</v>
          </cell>
          <cell r="AB2041">
            <v>1</v>
          </cell>
          <cell r="AC2041">
            <v>2560</v>
          </cell>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t="str">
            <v>คำสั่งสืบทรัพย์ 23/5/2568</v>
          </cell>
          <cell r="BC2041"/>
          <cell r="BD2041"/>
          <cell r="BE2041"/>
          <cell r="BF2041"/>
          <cell r="BG2041"/>
          <cell r="BH2041"/>
          <cell r="BI2041"/>
          <cell r="BJ2041"/>
          <cell r="BK2041"/>
          <cell r="BL2041" t="str">
            <v>นางสุวิมล จิตต์กาวิน</v>
          </cell>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cell r="CO2041"/>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X2042"/>
          <cell r="Y2042"/>
          <cell r="Z2042"/>
          <cell r="AA2042">
            <v>30</v>
          </cell>
          <cell r="AB2042">
            <v>1</v>
          </cell>
          <cell r="AC2042">
            <v>2568</v>
          </cell>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t="str">
            <v>คำสั่งสืบทรัพย์ 20/5/2568</v>
          </cell>
          <cell r="BC2042"/>
          <cell r="BD2042"/>
          <cell r="BE2042"/>
          <cell r="BF2042"/>
          <cell r="BG2042"/>
          <cell r="BH2042"/>
          <cell r="BI2042"/>
          <cell r="BJ2042"/>
          <cell r="BK2042"/>
          <cell r="BL2042" t="str">
            <v>นางสาวนิตยา ปั้นทิม</v>
          </cell>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cell r="CO2042"/>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t="str">
            <v>คำสั่งสืบทรัพย์ 20/5/2568</v>
          </cell>
          <cell r="BC2043"/>
          <cell r="BD2043"/>
          <cell r="BE2043"/>
          <cell r="BF2043"/>
          <cell r="BG2043"/>
          <cell r="BH2043"/>
          <cell r="BI2043"/>
          <cell r="BJ2043"/>
          <cell r="BK2043"/>
          <cell r="BL2043" t="str">
            <v>นายสองแก้ว ปิกแก้ว</v>
          </cell>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cell r="CO2043"/>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t="str">
            <v>คำสั่งสืบทรัพย์ 20/5/2568</v>
          </cell>
          <cell r="BC2044"/>
          <cell r="BD2044"/>
          <cell r="BE2044"/>
          <cell r="BF2044"/>
          <cell r="BG2044"/>
          <cell r="BH2044"/>
          <cell r="BI2044"/>
          <cell r="BJ2044"/>
          <cell r="BK2044"/>
          <cell r="BL2044" t="str">
            <v>นางสาวแพรวนภา ภิระตา</v>
          </cell>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cell r="CO2044"/>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V2045"/>
          <cell r="W2045"/>
          <cell r="X2045"/>
          <cell r="Y2045"/>
          <cell r="Z2045"/>
          <cell r="AA2045">
            <v>28</v>
          </cell>
          <cell r="AB2045">
            <v>4</v>
          </cell>
          <cell r="AC2045">
            <v>2568</v>
          </cell>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t="str">
            <v>คำสั่งสืบทรัพย์ 20/5/2568</v>
          </cell>
          <cell r="BC2045"/>
          <cell r="BD2045"/>
          <cell r="BE2045"/>
          <cell r="BF2045"/>
          <cell r="BG2045"/>
          <cell r="BH2045"/>
          <cell r="BI2045"/>
          <cell r="BJ2045"/>
          <cell r="BK2045"/>
          <cell r="BL2045" t="str">
            <v>นางจันทร์ฉาย ประกอบสุข</v>
          </cell>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cell r="CO2045"/>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t="str">
            <v>คำสั่งยึดทรัพย์ 30/5/2568</v>
          </cell>
          <cell r="BC2046"/>
          <cell r="BD2046"/>
          <cell r="BE2046"/>
          <cell r="BF2046"/>
          <cell r="BG2046"/>
          <cell r="BH2046"/>
          <cell r="BI2046"/>
          <cell r="BJ2046"/>
          <cell r="BK2046"/>
          <cell r="BL2046" t="str">
            <v>นางสาวกรรณิการ์ ว่องวัฒนวิโรจน์</v>
          </cell>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cell r="CO2046"/>
        </row>
        <row r="2047">
          <cell r="B2047">
            <v>2891</v>
          </cell>
          <cell r="C2047">
            <v>2036</v>
          </cell>
          <cell r="D2047">
            <v>30</v>
          </cell>
          <cell r="E2047">
            <v>5</v>
          </cell>
          <cell r="F2047">
            <v>2568</v>
          </cell>
          <cell r="G2047"/>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O2047"/>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X2047"/>
          <cell r="Y2047"/>
          <cell r="Z2047"/>
          <cell r="AA2047">
            <v>23</v>
          </cell>
          <cell r="AB2047">
            <v>11</v>
          </cell>
          <cell r="AC2047">
            <v>2558</v>
          </cell>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t="str">
            <v>คำสั่งเฉลี่ยทรัพย์ 13/5/2568 // สืบทรัพย์ก่อนเฉลี่ย</v>
          </cell>
          <cell r="BC2047"/>
          <cell r="BD2047"/>
          <cell r="BE2047"/>
          <cell r="BF2047"/>
          <cell r="BG2047"/>
          <cell r="BH2047"/>
          <cell r="BI2047"/>
          <cell r="BJ2047"/>
          <cell r="BK2047"/>
          <cell r="BL2047" t="str">
            <v>นางสาวนภาพร   จิวรรจนะโรดม</v>
          </cell>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cell r="CO2047"/>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t="str">
            <v>คำสั่งสืบทรัพย์ 12/6/2568</v>
          </cell>
          <cell r="BC2048"/>
          <cell r="BD2048"/>
          <cell r="BE2048"/>
          <cell r="BF2048"/>
          <cell r="BG2048"/>
          <cell r="BH2048"/>
          <cell r="BI2048"/>
          <cell r="BJ2048"/>
          <cell r="BK2048"/>
          <cell r="BL2048" t="str">
            <v>นายบุญเกียรติ นันตา</v>
          </cell>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cell r="CO2048"/>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t="str">
            <v>คำสั่งสืบทรัพย์ 12/6/2568</v>
          </cell>
          <cell r="BC2049"/>
          <cell r="BD2049"/>
          <cell r="BE2049"/>
          <cell r="BF2049"/>
          <cell r="BG2049"/>
          <cell r="BH2049"/>
          <cell r="BI2049"/>
          <cell r="BJ2049"/>
          <cell r="BK2049"/>
          <cell r="BL2049" t="str">
            <v>นายสมนึก ปันวงค์ยอง</v>
          </cell>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cell r="CO2049"/>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t="str">
            <v>คำสั่งสืบทรัพย์ 12/6/2568</v>
          </cell>
          <cell r="BC2050"/>
          <cell r="BD2050"/>
          <cell r="BE2050"/>
          <cell r="BF2050"/>
          <cell r="BG2050"/>
          <cell r="BH2050"/>
          <cell r="BI2050"/>
          <cell r="BJ2050"/>
          <cell r="BK2050"/>
          <cell r="BL2050" t="str">
            <v>นายสิงห์คำ แก้วบุญเรือง</v>
          </cell>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cell r="CO2050"/>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X2051"/>
          <cell r="Y2051"/>
          <cell r="Z2051"/>
          <cell r="AA2051">
            <v>15</v>
          </cell>
          <cell r="AB2051">
            <v>5</v>
          </cell>
          <cell r="AC2051">
            <v>2566</v>
          </cell>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t="str">
            <v>คำสั่งสืบทรัพย์ 24/6/2568</v>
          </cell>
          <cell r="BC2051"/>
          <cell r="BD2051"/>
          <cell r="BE2051"/>
          <cell r="BF2051"/>
          <cell r="BG2051"/>
          <cell r="BH2051"/>
          <cell r="BI2051"/>
          <cell r="BJ2051"/>
          <cell r="BK2051"/>
          <cell r="BL2051" t="str">
            <v>นายยุทธภัทร สิงหเนตร</v>
          </cell>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cell r="CO2051"/>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X2052"/>
          <cell r="Y2052"/>
          <cell r="Z2052"/>
          <cell r="AA2052">
            <v>30</v>
          </cell>
          <cell r="AB2052">
            <v>1</v>
          </cell>
          <cell r="AC2052">
            <v>2561</v>
          </cell>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t="str">
            <v>คำสั่งสืบทรัพย์ 24/6/2568</v>
          </cell>
          <cell r="BC2052"/>
          <cell r="BD2052"/>
          <cell r="BE2052"/>
          <cell r="BF2052"/>
          <cell r="BG2052"/>
          <cell r="BH2052"/>
          <cell r="BI2052"/>
          <cell r="BJ2052"/>
          <cell r="BK2052"/>
          <cell r="BL2052" t="str">
            <v>นายวัลลภ ปัญญา</v>
          </cell>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cell r="CO2052"/>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V2053"/>
          <cell r="W2053"/>
          <cell r="X2053"/>
          <cell r="Y2053"/>
          <cell r="Z2053"/>
          <cell r="AA2053">
            <v>16</v>
          </cell>
          <cell r="AB2053">
            <v>6</v>
          </cell>
          <cell r="AC2053">
            <v>2568</v>
          </cell>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t="str">
            <v>คำสั่งสืบทรัพย์ 24/6/2568</v>
          </cell>
          <cell r="BC2053"/>
          <cell r="BD2053"/>
          <cell r="BE2053"/>
          <cell r="BF2053"/>
          <cell r="BG2053"/>
          <cell r="BH2053"/>
          <cell r="BI2053"/>
          <cell r="BJ2053"/>
          <cell r="BK2053"/>
          <cell r="BL2053" t="str">
            <v>นายบริสุทธิ์ มีบัณฑิต</v>
          </cell>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cell r="CO2053"/>
        </row>
        <row r="2054">
          <cell r="B2054">
            <v>2898</v>
          </cell>
          <cell r="C2054">
            <v>2043</v>
          </cell>
          <cell r="D2054">
            <v>20</v>
          </cell>
          <cell r="E2054">
            <v>5</v>
          </cell>
          <cell r="F2054">
            <v>2568</v>
          </cell>
          <cell r="G2054"/>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O2054"/>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X2054"/>
          <cell r="Y2054"/>
          <cell r="Z2054"/>
          <cell r="AA2054">
            <v>24</v>
          </cell>
          <cell r="AB2054">
            <v>4</v>
          </cell>
          <cell r="AC2054">
            <v>2566</v>
          </cell>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t="str">
            <v>คำสั่งสืบทรัพย์ 20/5/2568</v>
          </cell>
          <cell r="BC2054"/>
          <cell r="BD2054"/>
          <cell r="BE2054"/>
          <cell r="BF2054"/>
          <cell r="BG2054"/>
          <cell r="BH2054"/>
          <cell r="BI2054"/>
          <cell r="BJ2054"/>
          <cell r="BK2054"/>
          <cell r="BL2054" t="str">
            <v>นางสาวรัชดา ธรรมขัน</v>
          </cell>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cell r="CO2054"/>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t="str">
            <v>คำสั่งสืบทรัพย์ 3/7/2568</v>
          </cell>
          <cell r="BC2055"/>
          <cell r="BD2055"/>
          <cell r="BE2055"/>
          <cell r="BF2055"/>
          <cell r="BG2055"/>
          <cell r="BH2055"/>
          <cell r="BI2055"/>
          <cell r="BJ2055"/>
          <cell r="BK2055"/>
          <cell r="BL2055" t="str">
            <v>นายเอนก  แดงจินา</v>
          </cell>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cell r="CO2055"/>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O2056"/>
          <cell r="P2056"/>
          <cell r="Q2056">
            <v>140500.32</v>
          </cell>
          <cell r="R2056">
            <v>157338.65</v>
          </cell>
          <cell r="S2056" t="str">
            <v>แขวงเชียงใหม่</v>
          </cell>
          <cell r="T2056" t="str">
            <v>ผบ978</v>
          </cell>
          <cell r="U2056">
            <v>2559</v>
          </cell>
          <cell r="V2056" t="str">
            <v>ผบ2174</v>
          </cell>
          <cell r="W2056">
            <v>2559</v>
          </cell>
          <cell r="X2056">
            <v>5</v>
          </cell>
          <cell r="Y2056">
            <v>4</v>
          </cell>
          <cell r="Z2056">
            <v>2559</v>
          </cell>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t="str">
            <v>คำสั่งสืบทรัพย์ 8/7/2568</v>
          </cell>
          <cell r="BC2056"/>
          <cell r="BD2056"/>
          <cell r="BE2056"/>
          <cell r="BF2056"/>
          <cell r="BG2056"/>
          <cell r="BH2056"/>
          <cell r="BI2056"/>
          <cell r="BJ2056"/>
          <cell r="BK2056"/>
          <cell r="BL2056" t="str">
            <v>นางจิระนันท์ รองหมอดี</v>
          </cell>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cell r="CO2056"/>
        </row>
        <row r="2057">
          <cell r="B2057">
            <v>2901</v>
          </cell>
          <cell r="C2057">
            <v>2046</v>
          </cell>
          <cell r="D2057">
            <v>8</v>
          </cell>
          <cell r="E2057">
            <v>7</v>
          </cell>
          <cell r="F2057">
            <v>2568</v>
          </cell>
          <cell r="G2057"/>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780116.42</v>
          </cell>
          <cell r="S2057" t="str">
            <v>จังหวัดเชียงใหม่</v>
          </cell>
          <cell r="T2057" t="str">
            <v>ผบ2200</v>
          </cell>
          <cell r="U2057">
            <v>2558</v>
          </cell>
          <cell r="V2057" t="str">
            <v>ผบ4393</v>
          </cell>
          <cell r="W2057">
            <v>2559</v>
          </cell>
          <cell r="X2057"/>
          <cell r="Y2057"/>
          <cell r="Z2057"/>
          <cell r="AA2057">
            <v>4</v>
          </cell>
          <cell r="AB2057">
            <v>4</v>
          </cell>
          <cell r="AC2057">
            <v>2559</v>
          </cell>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t="str">
            <v>คำสั่งสืบทรัพย์ 8/7/2568</v>
          </cell>
          <cell r="BC2057"/>
          <cell r="BD2057"/>
          <cell r="BE2057"/>
          <cell r="BF2057"/>
          <cell r="BG2057"/>
          <cell r="BH2057"/>
          <cell r="BI2057"/>
          <cell r="BJ2057"/>
          <cell r="BK2057"/>
          <cell r="BL2057" t="str">
            <v>นายนารธิป อำนา</v>
          </cell>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cell r="CO2057"/>
        </row>
        <row r="2058">
          <cell r="B2058">
            <v>2902</v>
          </cell>
          <cell r="C2058">
            <v>2047</v>
          </cell>
          <cell r="D2058">
            <v>8</v>
          </cell>
          <cell r="E2058">
            <v>7</v>
          </cell>
          <cell r="F2058">
            <v>2568</v>
          </cell>
          <cell r="G2058"/>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42350.13</v>
          </cell>
          <cell r="S2058" t="str">
            <v>จังหวัดฝาง</v>
          </cell>
          <cell r="T2058" t="str">
            <v>ผบ850</v>
          </cell>
          <cell r="U2058">
            <v>2558</v>
          </cell>
          <cell r="V2058" t="str">
            <v>ผบ88</v>
          </cell>
          <cell r="W2058">
            <v>2559</v>
          </cell>
          <cell r="X2058">
            <v>25</v>
          </cell>
          <cell r="Y2058">
            <v>2</v>
          </cell>
          <cell r="Z2058">
            <v>2559</v>
          </cell>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t="str">
            <v>คำสั่งสืบทรัพย์ 8/7/2568</v>
          </cell>
          <cell r="BC2058"/>
          <cell r="BD2058"/>
          <cell r="BE2058"/>
          <cell r="BF2058"/>
          <cell r="BG2058"/>
          <cell r="BH2058"/>
          <cell r="BI2058"/>
          <cell r="BJ2058"/>
          <cell r="BK2058"/>
          <cell r="BL2058" t="str">
            <v>นางสาวพิกุล ศิริวรรณ์</v>
          </cell>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cell r="CO2058"/>
        </row>
        <row r="2059">
          <cell r="B2059">
            <v>2903</v>
          </cell>
          <cell r="C2059">
            <v>2048</v>
          </cell>
          <cell r="D2059">
            <v>8</v>
          </cell>
          <cell r="E2059">
            <v>7</v>
          </cell>
          <cell r="F2059">
            <v>2568</v>
          </cell>
          <cell r="G2059"/>
          <cell r="H2059" t="str">
            <v>นาย</v>
          </cell>
          <cell r="I2059" t="str">
            <v>มานพ</v>
          </cell>
          <cell r="J2059" t="str">
            <v>พันธ์ชน</v>
          </cell>
          <cell r="K2059" t="str">
            <v>5-5505-00607-37-7</v>
          </cell>
          <cell r="L2059" t="str">
            <v>พร้าว</v>
          </cell>
          <cell r="M2059" t="str">
            <v>เชียงใหม่ 2</v>
          </cell>
          <cell r="N2059">
            <v>8</v>
          </cell>
          <cell r="O2059"/>
          <cell r="P2059"/>
          <cell r="Q2059">
            <v>335037.57</v>
          </cell>
          <cell r="R2059">
            <v>423273.91</v>
          </cell>
          <cell r="S2059" t="str">
            <v>จังหวัดเชียงใหม่</v>
          </cell>
          <cell r="T2059" t="str">
            <v>ผบ2296</v>
          </cell>
          <cell r="U2059">
            <v>2558</v>
          </cell>
          <cell r="V2059"/>
          <cell r="W2059"/>
          <cell r="X2059"/>
          <cell r="Y2059"/>
          <cell r="Z2059"/>
          <cell r="AA2059">
            <v>1</v>
          </cell>
          <cell r="AB2059">
            <v>2</v>
          </cell>
          <cell r="AC2059">
            <v>2559</v>
          </cell>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t="str">
            <v>คำสั่งสืบทรัพย์ 8/7/2568</v>
          </cell>
          <cell r="BC2059"/>
          <cell r="BD2059"/>
          <cell r="BE2059"/>
          <cell r="BF2059"/>
          <cell r="BG2059"/>
          <cell r="BH2059"/>
          <cell r="BI2059"/>
          <cell r="BJ2059"/>
          <cell r="BK2059"/>
          <cell r="BL2059" t="str">
            <v>นายมานพ พันธ์ชน</v>
          </cell>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cell r="CO2059"/>
        </row>
        <row r="2060">
          <cell r="B2060">
            <v>2904</v>
          </cell>
          <cell r="C2060">
            <v>2049</v>
          </cell>
          <cell r="D2060">
            <v>8</v>
          </cell>
          <cell r="E2060">
            <v>7</v>
          </cell>
          <cell r="F2060">
            <v>2568</v>
          </cell>
          <cell r="G2060"/>
          <cell r="H2060" t="str">
            <v>นาง</v>
          </cell>
          <cell r="I2060" t="str">
            <v>ยุวดี</v>
          </cell>
          <cell r="J2060" t="str">
            <v>ธงสวัสดิ์</v>
          </cell>
          <cell r="K2060" t="str">
            <v>3-4004-00743-18-4</v>
          </cell>
          <cell r="L2060" t="str">
            <v>ดอยสะเก็ด</v>
          </cell>
          <cell r="M2060" t="str">
            <v>เชียงใหม่ 2</v>
          </cell>
          <cell r="N2060">
            <v>8</v>
          </cell>
          <cell r="O2060"/>
          <cell r="P2060"/>
          <cell r="Q2060">
            <v>177076</v>
          </cell>
          <cell r="R2060">
            <v>214116.55</v>
          </cell>
          <cell r="S2060" t="str">
            <v>แขวงเชียงใหม่</v>
          </cell>
          <cell r="T2060" t="str">
            <v>ผบ9390</v>
          </cell>
          <cell r="U2060">
            <v>2558</v>
          </cell>
          <cell r="V2060" t="str">
            <v>ผบ195</v>
          </cell>
          <cell r="W2060">
            <v>2559</v>
          </cell>
          <cell r="X2060">
            <v>20</v>
          </cell>
          <cell r="Y2060">
            <v>1</v>
          </cell>
          <cell r="Z2060">
            <v>2559</v>
          </cell>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t="str">
            <v>คำสั่งสืบทรัพย์ 8/7/2568</v>
          </cell>
          <cell r="BC2060"/>
          <cell r="BD2060"/>
          <cell r="BE2060"/>
          <cell r="BF2060"/>
          <cell r="BG2060"/>
          <cell r="BH2060"/>
          <cell r="BI2060"/>
          <cell r="BJ2060"/>
          <cell r="BK2060"/>
          <cell r="BL2060" t="str">
            <v>นางยุวดี ธงสวัสดิ์</v>
          </cell>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cell r="CO2060"/>
        </row>
        <row r="2061">
          <cell r="B2061">
            <v>2905</v>
          </cell>
          <cell r="C2061">
            <v>2050</v>
          </cell>
          <cell r="D2061">
            <v>8</v>
          </cell>
          <cell r="E2061">
            <v>7</v>
          </cell>
          <cell r="F2061">
            <v>2568</v>
          </cell>
          <cell r="G2061"/>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64920.800000000003</v>
          </cell>
          <cell r="S2061" t="str">
            <v>จังหวัดฝาง</v>
          </cell>
          <cell r="T2061" t="str">
            <v>ผบ984</v>
          </cell>
          <cell r="U2061">
            <v>2558</v>
          </cell>
          <cell r="V2061" t="str">
            <v>ผบ52</v>
          </cell>
          <cell r="W2061">
            <v>2559</v>
          </cell>
          <cell r="X2061"/>
          <cell r="Y2061"/>
          <cell r="Z2061"/>
          <cell r="AA2061">
            <v>11</v>
          </cell>
          <cell r="AB2061">
            <v>2</v>
          </cell>
          <cell r="AC2061">
            <v>2559</v>
          </cell>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t="str">
            <v>คำสั่งสืบทรัพย์ 8/7/2568</v>
          </cell>
          <cell r="BC2061"/>
          <cell r="BD2061"/>
          <cell r="BE2061"/>
          <cell r="BF2061"/>
          <cell r="BG2061"/>
          <cell r="BH2061"/>
          <cell r="BI2061"/>
          <cell r="BJ2061"/>
          <cell r="BK2061"/>
          <cell r="BL2061" t="str">
            <v>นางราตรี ปัญญาวงค์</v>
          </cell>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cell r="CO2061"/>
        </row>
        <row r="2062">
          <cell r="B2062">
            <v>2906</v>
          </cell>
          <cell r="C2062">
            <v>2051</v>
          </cell>
          <cell r="D2062">
            <v>8</v>
          </cell>
          <cell r="E2062">
            <v>7</v>
          </cell>
          <cell r="F2062">
            <v>2568</v>
          </cell>
          <cell r="G2062"/>
          <cell r="H2062" t="str">
            <v>นาง</v>
          </cell>
          <cell r="I2062" t="str">
            <v>สมพร</v>
          </cell>
          <cell r="J2062" t="str">
            <v>วองเงิน</v>
          </cell>
          <cell r="K2062" t="str">
            <v>3-5511-00040-41-2</v>
          </cell>
          <cell r="L2062" t="str">
            <v>แม่โจ้</v>
          </cell>
          <cell r="M2062" t="str">
            <v>เชียงใหม่ 2</v>
          </cell>
          <cell r="N2062">
            <v>8</v>
          </cell>
          <cell r="O2062"/>
          <cell r="P2062"/>
          <cell r="Q2062">
            <v>1866264.61</v>
          </cell>
          <cell r="R2062">
            <v>2270425.94</v>
          </cell>
          <cell r="S2062" t="str">
            <v>จังหวัดเชียงใหม่</v>
          </cell>
          <cell r="T2062" t="str">
            <v>ผบ2279</v>
          </cell>
          <cell r="U2062">
            <v>2558</v>
          </cell>
          <cell r="V2062" t="str">
            <v>ผบ348</v>
          </cell>
          <cell r="W2062">
            <v>2559</v>
          </cell>
          <cell r="X2062">
            <v>14</v>
          </cell>
          <cell r="Y2062">
            <v>3</v>
          </cell>
          <cell r="Z2062">
            <v>2559</v>
          </cell>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t="str">
            <v>คำสั่งสืบทรัพย์ 8/7/2568</v>
          </cell>
          <cell r="BC2062"/>
          <cell r="BD2062"/>
          <cell r="BE2062"/>
          <cell r="BF2062"/>
          <cell r="BG2062"/>
          <cell r="BH2062"/>
          <cell r="BI2062"/>
          <cell r="BJ2062"/>
          <cell r="BK2062"/>
          <cell r="BL2062" t="str">
            <v>นางสมพร วองเงิน</v>
          </cell>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cell r="CO2062"/>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319482.07</v>
          </cell>
          <cell r="S2063" t="str">
            <v>จังหวัดฝาง</v>
          </cell>
          <cell r="T2063" t="str">
            <v>ผบ991</v>
          </cell>
          <cell r="U2063">
            <v>2558</v>
          </cell>
          <cell r="V2063" t="str">
            <v>ผบ76</v>
          </cell>
          <cell r="W2063">
            <v>2559</v>
          </cell>
          <cell r="X2063"/>
          <cell r="Y2063"/>
          <cell r="Z2063"/>
          <cell r="AA2063">
            <v>19</v>
          </cell>
          <cell r="AB2063">
            <v>2</v>
          </cell>
          <cell r="AC2063">
            <v>2559</v>
          </cell>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t="str">
            <v>คำสั่งสืบทรัพย์ 8/7/2568</v>
          </cell>
          <cell r="BC2063"/>
          <cell r="BD2063"/>
          <cell r="BE2063"/>
          <cell r="BF2063"/>
          <cell r="BG2063"/>
          <cell r="BH2063"/>
          <cell r="BI2063"/>
          <cell r="BJ2063"/>
          <cell r="BK2063"/>
          <cell r="BL2063" t="str">
            <v>นางสมศรี ใหม่วงค์จันทร์</v>
          </cell>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cell r="CO2063"/>
        </row>
        <row r="2064">
          <cell r="B2064">
            <v>2908</v>
          </cell>
          <cell r="C2064">
            <v>2053</v>
          </cell>
          <cell r="D2064">
            <v>8</v>
          </cell>
          <cell r="E2064">
            <v>7</v>
          </cell>
          <cell r="F2064">
            <v>2568</v>
          </cell>
          <cell r="G2064"/>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870958.31</v>
          </cell>
          <cell r="S2064" t="str">
            <v>จังหวัดฝาง</v>
          </cell>
          <cell r="T2064" t="str">
            <v>ผบ876</v>
          </cell>
          <cell r="U2064">
            <v>2558</v>
          </cell>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t="str">
            <v>คำสั่งสืบทรัพย์ 8/7/2568</v>
          </cell>
          <cell r="BC2064"/>
          <cell r="BD2064"/>
          <cell r="BE2064"/>
          <cell r="BF2064"/>
          <cell r="BG2064"/>
          <cell r="BH2064"/>
          <cell r="BI2064"/>
          <cell r="BJ2064"/>
          <cell r="BK2064"/>
          <cell r="BL2064" t="str">
            <v>นายสัญญา ใจยะสาร</v>
          </cell>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cell r="CO2064"/>
        </row>
        <row r="2065">
          <cell r="B2065">
            <v>2909</v>
          </cell>
          <cell r="C2065">
            <v>2054</v>
          </cell>
          <cell r="D2065">
            <v>8</v>
          </cell>
          <cell r="E2065">
            <v>7</v>
          </cell>
          <cell r="F2065">
            <v>2568</v>
          </cell>
          <cell r="G2065"/>
          <cell r="H2065" t="str">
            <v>นาง</v>
          </cell>
          <cell r="I2065" t="str">
            <v>หล้า</v>
          </cell>
          <cell r="J2065" t="str">
            <v>ตุ่นสุรินทร์</v>
          </cell>
          <cell r="K2065" t="str">
            <v>3-5009-00667-61-3</v>
          </cell>
          <cell r="L2065" t="str">
            <v>ฝาง</v>
          </cell>
          <cell r="M2065" t="str">
            <v>เชียงใหม่ 2</v>
          </cell>
          <cell r="N2065">
            <v>8</v>
          </cell>
          <cell r="O2065"/>
          <cell r="P2065"/>
          <cell r="Q2065">
            <v>278729.45</v>
          </cell>
          <cell r="R2065">
            <v>326947.58</v>
          </cell>
          <cell r="S2065" t="str">
            <v>จังหวัดฝาง</v>
          </cell>
          <cell r="T2065" t="str">
            <v>ผบ34</v>
          </cell>
          <cell r="U2065">
            <v>2559</v>
          </cell>
          <cell r="V2065" t="str">
            <v>ผบ120</v>
          </cell>
          <cell r="W2065">
            <v>2559</v>
          </cell>
          <cell r="X2065"/>
          <cell r="Y2065"/>
          <cell r="Z2065"/>
          <cell r="AA2065">
            <v>8</v>
          </cell>
          <cell r="AB2065">
            <v>3</v>
          </cell>
          <cell r="AC2065">
            <v>2559</v>
          </cell>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t="str">
            <v>คำสั่งสืบทรัพย์ 8/7/2568</v>
          </cell>
          <cell r="BC2065"/>
          <cell r="BD2065"/>
          <cell r="BE2065"/>
          <cell r="BF2065"/>
          <cell r="BG2065"/>
          <cell r="BH2065"/>
          <cell r="BI2065"/>
          <cell r="BJ2065"/>
          <cell r="BK2065"/>
          <cell r="BL2065" t="str">
            <v>นางหล้า ตุ่นสุรินทร์</v>
          </cell>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cell r="CO2065"/>
        </row>
        <row r="2066">
          <cell r="B2066">
            <v>2910</v>
          </cell>
          <cell r="C2066">
            <v>2055</v>
          </cell>
          <cell r="D2066">
            <v>8</v>
          </cell>
          <cell r="E2066">
            <v>7</v>
          </cell>
          <cell r="F2066">
            <v>2568</v>
          </cell>
          <cell r="G2066"/>
          <cell r="H2066" t="str">
            <v>นาย</v>
          </cell>
          <cell r="I2066" t="str">
            <v>อาทิตย์</v>
          </cell>
          <cell r="J2066" t="str">
            <v>โกมล</v>
          </cell>
          <cell r="K2066" t="str">
            <v>3-5014-00106-99-1</v>
          </cell>
          <cell r="L2066" t="str">
            <v>แม่โจ้</v>
          </cell>
          <cell r="M2066" t="str">
            <v>เชียงใหม่ 2</v>
          </cell>
          <cell r="N2066">
            <v>8</v>
          </cell>
          <cell r="O2066"/>
          <cell r="P2066"/>
          <cell r="Q2066">
            <v>29166</v>
          </cell>
          <cell r="R2066">
            <v>33534.9</v>
          </cell>
          <cell r="S2066" t="str">
            <v>แขวงเชียงใหม่</v>
          </cell>
          <cell r="T2066" t="str">
            <v>ผบ9474</v>
          </cell>
          <cell r="U2066">
            <v>2558</v>
          </cell>
          <cell r="V2066" t="str">
            <v>ผบ404</v>
          </cell>
          <cell r="W2066">
            <v>2559</v>
          </cell>
          <cell r="X2066"/>
          <cell r="Y2066"/>
          <cell r="Z2066"/>
          <cell r="AA2066">
            <v>28</v>
          </cell>
          <cell r="AB2066">
            <v>1</v>
          </cell>
          <cell r="AC2066">
            <v>2559</v>
          </cell>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t="str">
            <v>คำสั่งสืบทรัพย์ 8/7/2568</v>
          </cell>
          <cell r="BC2066"/>
          <cell r="BD2066"/>
          <cell r="BE2066"/>
          <cell r="BF2066"/>
          <cell r="BG2066"/>
          <cell r="BH2066"/>
          <cell r="BI2066"/>
          <cell r="BJ2066"/>
          <cell r="BK2066"/>
          <cell r="BL2066" t="str">
            <v>นายอาทิตย์ โกมล</v>
          </cell>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cell r="CO2066"/>
        </row>
        <row r="2067">
          <cell r="B2067">
            <v>2911</v>
          </cell>
          <cell r="C2067">
            <v>2056</v>
          </cell>
          <cell r="D2067">
            <v>8</v>
          </cell>
          <cell r="E2067">
            <v>7</v>
          </cell>
          <cell r="F2067">
            <v>2568</v>
          </cell>
          <cell r="G2067"/>
          <cell r="H2067" t="str">
            <v>นาง</v>
          </cell>
          <cell r="I2067" t="str">
            <v>อำพันธ์</v>
          </cell>
          <cell r="J2067" t="str">
            <v>เขียวเคียวลือ</v>
          </cell>
          <cell r="K2067" t="str">
            <v>3-5009-00820-88-8</v>
          </cell>
          <cell r="L2067" t="str">
            <v>ฝาง</v>
          </cell>
          <cell r="M2067" t="str">
            <v>เชียงใหม่ 2</v>
          </cell>
          <cell r="N2067">
            <v>8</v>
          </cell>
          <cell r="O2067"/>
          <cell r="P2067"/>
          <cell r="Q2067">
            <v>285898.19</v>
          </cell>
          <cell r="R2067">
            <v>308899.8</v>
          </cell>
          <cell r="S2067" t="str">
            <v>จังหวัดฝาง</v>
          </cell>
          <cell r="T2067" t="str">
            <v>ผบ37</v>
          </cell>
          <cell r="U2067">
            <v>2559</v>
          </cell>
          <cell r="V2067" t="str">
            <v>ผบ121</v>
          </cell>
          <cell r="W2067">
            <v>2559</v>
          </cell>
          <cell r="X2067"/>
          <cell r="Y2067"/>
          <cell r="Z2067"/>
          <cell r="AA2067">
            <v>8</v>
          </cell>
          <cell r="AB2067">
            <v>3</v>
          </cell>
          <cell r="AC2067">
            <v>2559</v>
          </cell>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t="str">
            <v>คำสั่งสืบทรัพย์ 8/7/2568</v>
          </cell>
          <cell r="BC2067"/>
          <cell r="BD2067"/>
          <cell r="BE2067"/>
          <cell r="BF2067"/>
          <cell r="BG2067"/>
          <cell r="BH2067"/>
          <cell r="BI2067"/>
          <cell r="BJ2067"/>
          <cell r="BK2067"/>
          <cell r="BL2067" t="str">
            <v>นางอำพันธ์ เขียวเคียวลือ</v>
          </cell>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cell r="CO2067"/>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X2068"/>
          <cell r="Y2068"/>
          <cell r="Z2068"/>
          <cell r="AA2068">
            <v>3</v>
          </cell>
          <cell r="AB2068">
            <v>3</v>
          </cell>
          <cell r="AC2068">
            <v>2568</v>
          </cell>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t="str">
            <v>คำสั่งยึดทรัพย์ 8/7/2568</v>
          </cell>
          <cell r="BC2068"/>
          <cell r="BD2068"/>
          <cell r="BE2068"/>
          <cell r="BF2068"/>
          <cell r="BG2068"/>
          <cell r="BH2068"/>
          <cell r="BI2068"/>
          <cell r="BJ2068"/>
          <cell r="BK2068"/>
          <cell r="BL2068" t="str">
            <v>นายนิรันดร์ ภูเวียงจันทร์</v>
          </cell>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cell r="CO2068"/>
        </row>
        <row r="2069">
          <cell r="B2069">
            <v>2913</v>
          </cell>
          <cell r="C2069">
            <v>2058</v>
          </cell>
          <cell r="D2069">
            <v>20</v>
          </cell>
          <cell r="E2069">
            <v>5</v>
          </cell>
          <cell r="F2069">
            <v>2568</v>
          </cell>
          <cell r="G2069"/>
          <cell r="H2069" t="str">
            <v>นาง</v>
          </cell>
          <cell r="I2069" t="str">
            <v>สมพร</v>
          </cell>
          <cell r="J2069" t="str">
            <v>พงษ์ภมร</v>
          </cell>
          <cell r="K2069" t="str">
            <v>3-5099-00871-99-5</v>
          </cell>
          <cell r="L2069" t="str">
            <v>หางดง</v>
          </cell>
          <cell r="M2069" t="str">
            <v>เชียงใหม่ 3</v>
          </cell>
          <cell r="N2069">
            <v>8</v>
          </cell>
          <cell r="O2069"/>
          <cell r="P2069"/>
          <cell r="Q2069">
            <v>53332.82</v>
          </cell>
          <cell r="R2069">
            <v>4087.61</v>
          </cell>
          <cell r="S2069" t="str">
            <v>แขวงเชียงใหม่</v>
          </cell>
          <cell r="T2069" t="str">
            <v>ผบ7929</v>
          </cell>
          <cell r="U2069">
            <v>2560</v>
          </cell>
          <cell r="V2069" t="str">
            <v>ผบ8474</v>
          </cell>
          <cell r="W2069">
            <v>2560</v>
          </cell>
          <cell r="X2069"/>
          <cell r="Y2069"/>
          <cell r="Z2069"/>
          <cell r="AA2069">
            <v>12</v>
          </cell>
          <cell r="AB2069">
            <v>9</v>
          </cell>
          <cell r="AC2069">
            <v>2560</v>
          </cell>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t="str">
            <v>คำสั่งสืบทรัพย์ 20/5/2568</v>
          </cell>
          <cell r="BC2069"/>
          <cell r="BD2069"/>
          <cell r="BE2069"/>
          <cell r="BF2069"/>
          <cell r="BG2069"/>
          <cell r="BH2069"/>
          <cell r="BI2069"/>
          <cell r="BJ2069"/>
          <cell r="BK2069"/>
          <cell r="BL2069" t="str">
            <v>นางสมพร พงษ์ภมร</v>
          </cell>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cell r="CO2069"/>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X2070"/>
          <cell r="Y2070"/>
          <cell r="Z2070"/>
          <cell r="AA2070">
            <v>19</v>
          </cell>
          <cell r="AB2070">
            <v>12</v>
          </cell>
          <cell r="AC2070">
            <v>2565</v>
          </cell>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t="str">
            <v>คำสั่งสืบทรัพย์ 18/7/2568</v>
          </cell>
          <cell r="BC2070"/>
          <cell r="BD2070"/>
          <cell r="BE2070"/>
          <cell r="BF2070"/>
          <cell r="BG2070"/>
          <cell r="BH2070"/>
          <cell r="BI2070"/>
          <cell r="BJ2070"/>
          <cell r="BK2070"/>
          <cell r="BL2070" t="str">
            <v>นางกัลยาหรือกนกนภา ตั้งมณีศรี</v>
          </cell>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cell r="CO2070"/>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X2071"/>
          <cell r="Y2071"/>
          <cell r="Z2071"/>
          <cell r="AA2071">
            <v>13</v>
          </cell>
          <cell r="AB2071">
            <v>8</v>
          </cell>
          <cell r="AC2071">
            <v>2567</v>
          </cell>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t="str">
            <v>คำสั่งสืบทรัพย์ 18/7/2568</v>
          </cell>
          <cell r="BC2071"/>
          <cell r="BD2071"/>
          <cell r="BE2071"/>
          <cell r="BF2071"/>
          <cell r="BG2071"/>
          <cell r="BH2071"/>
          <cell r="BI2071"/>
          <cell r="BJ2071"/>
          <cell r="BK2071"/>
          <cell r="BL2071" t="str">
            <v>นายภาณุพงศ์ ศรีใจ</v>
          </cell>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cell r="CO2071"/>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X2072"/>
          <cell r="Y2072"/>
          <cell r="Z2072"/>
          <cell r="AA2072">
            <v>9</v>
          </cell>
          <cell r="AB2072">
            <v>7</v>
          </cell>
          <cell r="AC2072">
            <v>2567</v>
          </cell>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t="str">
            <v>คำสั่งสืบทรัพย์ 18/7/2568</v>
          </cell>
          <cell r="BC2072"/>
          <cell r="BD2072"/>
          <cell r="BE2072"/>
          <cell r="BF2072"/>
          <cell r="BG2072"/>
          <cell r="BH2072"/>
          <cell r="BI2072"/>
          <cell r="BJ2072"/>
          <cell r="BK2072"/>
          <cell r="BL2072" t="str">
            <v>นางสมบูรณ์ สนัด</v>
          </cell>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cell r="CO2072"/>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O2073"/>
          <cell r="P2073"/>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t="str">
            <v>คำสั่งสืบทรัพย์ 22/7/2568</v>
          </cell>
          <cell r="BC2073"/>
          <cell r="BD2073"/>
          <cell r="BE2073"/>
          <cell r="BF2073"/>
          <cell r="BG2073"/>
          <cell r="BH2073"/>
          <cell r="BI2073"/>
          <cell r="BJ2073"/>
          <cell r="BK2073"/>
          <cell r="BL2073" t="str">
            <v>นายปฎิภาณ  พิมพานนท์</v>
          </cell>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cell r="CO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T2"/>
          <cell r="CU2"/>
          <cell r="CV2"/>
          <cell r="CW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Y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T4"/>
          <cell r="CU4"/>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cell r="CP5"/>
          <cell r="CQ5"/>
          <cell r="CR5"/>
          <cell r="CS5"/>
          <cell r="CT5">
            <v>243936</v>
          </cell>
          <cell r="CU5"/>
          <cell r="CV5"/>
          <cell r="CW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cell r="CP6"/>
          <cell r="CQ6"/>
          <cell r="CR6"/>
          <cell r="CS6"/>
          <cell r="CT6"/>
          <cell r="CU6"/>
          <cell r="CV6"/>
          <cell r="CW6"/>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I7"/>
          <cell r="CJ7">
            <v>5</v>
          </cell>
          <cell r="CK7" t="str">
            <v xml:space="preserve">นุสบา </v>
          </cell>
          <cell r="CL7"/>
          <cell r="CM7"/>
          <cell r="CN7"/>
          <cell r="CO7"/>
          <cell r="CP7"/>
          <cell r="CQ7"/>
          <cell r="CR7"/>
          <cell r="CS7"/>
          <cell r="CT7"/>
          <cell r="CU7"/>
          <cell r="CV7"/>
          <cell r="CW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cell r="CP8"/>
          <cell r="CQ8"/>
          <cell r="CR8"/>
          <cell r="CS8"/>
          <cell r="CT8"/>
          <cell r="CU8"/>
          <cell r="CV8"/>
          <cell r="CW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cell r="CP9"/>
          <cell r="CQ9"/>
          <cell r="CR9"/>
          <cell r="CS9"/>
          <cell r="CT9"/>
          <cell r="CU9"/>
          <cell r="CV9"/>
          <cell r="CW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cell r="CP10"/>
          <cell r="CQ10"/>
          <cell r="CR10"/>
          <cell r="CS10"/>
          <cell r="CT10"/>
          <cell r="CU10"/>
          <cell r="CV10"/>
          <cell r="CW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cell r="CP11"/>
          <cell r="CQ11"/>
          <cell r="CR11"/>
          <cell r="CS11"/>
          <cell r="CT11"/>
          <cell r="CU11"/>
          <cell r="CV11"/>
          <cell r="CW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cell r="CP12"/>
          <cell r="CQ12"/>
          <cell r="CR12"/>
          <cell r="CS12"/>
          <cell r="CT12"/>
          <cell r="CU12"/>
          <cell r="CV12"/>
          <cell r="CW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cell r="CP13"/>
          <cell r="CQ13"/>
          <cell r="CR13"/>
          <cell r="CS13"/>
          <cell r="CT13"/>
          <cell r="CU13"/>
          <cell r="CV13"/>
          <cell r="CW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cell r="CP14"/>
          <cell r="CQ14"/>
          <cell r="CR14"/>
          <cell r="CS14"/>
          <cell r="CT14"/>
          <cell r="CU14"/>
          <cell r="CV14"/>
          <cell r="CW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cell r="CP15"/>
          <cell r="CQ15"/>
          <cell r="CR15"/>
          <cell r="CS15"/>
          <cell r="CT15"/>
          <cell r="CU15"/>
          <cell r="CV15"/>
          <cell r="CW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cell r="CN16"/>
          <cell r="CO16"/>
          <cell r="CP16"/>
          <cell r="CQ16"/>
          <cell r="CR16"/>
          <cell r="CS16"/>
          <cell r="CT16"/>
          <cell r="CU16">
            <v>243468</v>
          </cell>
          <cell r="CV16"/>
          <cell r="CW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cell r="CM17"/>
          <cell r="CN17"/>
          <cell r="CO17"/>
          <cell r="CP17"/>
          <cell r="CQ17"/>
          <cell r="CR17"/>
          <cell r="CS17"/>
          <cell r="CT17">
            <v>243884</v>
          </cell>
          <cell r="CU17"/>
          <cell r="CV17"/>
          <cell r="CW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cell r="CP18"/>
          <cell r="CQ18"/>
          <cell r="CR18"/>
          <cell r="CS18"/>
          <cell r="CT18"/>
          <cell r="CU18"/>
          <cell r="CV18"/>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cell r="CP19"/>
          <cell r="CQ19"/>
          <cell r="CR19"/>
          <cell r="CS19"/>
          <cell r="CT19"/>
          <cell r="CU19"/>
          <cell r="CV19"/>
          <cell r="CW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cell r="CP20"/>
          <cell r="CQ20"/>
          <cell r="CR20"/>
          <cell r="CS20"/>
          <cell r="CT20"/>
          <cell r="CU20"/>
          <cell r="CV20"/>
          <cell r="CW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cell r="CP21"/>
          <cell r="CQ21"/>
          <cell r="CR21"/>
          <cell r="CS21"/>
          <cell r="CT21"/>
          <cell r="CU21"/>
          <cell r="CV21"/>
          <cell r="CW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cell r="CM22"/>
          <cell r="CN22"/>
          <cell r="CO22"/>
          <cell r="CP22"/>
          <cell r="CQ22"/>
          <cell r="CR22"/>
          <cell r="CS22"/>
          <cell r="CT22">
            <v>244036</v>
          </cell>
          <cell r="CU22">
            <v>244127</v>
          </cell>
          <cell r="CV22"/>
          <cell r="CW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cell r="CP23"/>
          <cell r="CQ23"/>
          <cell r="CR23"/>
          <cell r="CS23"/>
          <cell r="CT23"/>
          <cell r="CU23"/>
          <cell r="CV23"/>
          <cell r="CW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cell r="CP24"/>
          <cell r="CQ24"/>
          <cell r="CR24"/>
          <cell r="CS24"/>
          <cell r="CT24"/>
          <cell r="CU24"/>
          <cell r="CV24"/>
          <cell r="CW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cell r="CP25"/>
          <cell r="CQ25"/>
          <cell r="CR25"/>
          <cell r="CS25"/>
          <cell r="CT25"/>
          <cell r="CU25"/>
          <cell r="CV25"/>
          <cell r="CW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cell r="CP26"/>
          <cell r="CQ26"/>
          <cell r="CR26"/>
          <cell r="CS26"/>
          <cell r="CT26"/>
          <cell r="CU26"/>
          <cell r="CV26"/>
          <cell r="CW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cell r="CP27"/>
          <cell r="CQ27"/>
          <cell r="CR27"/>
          <cell r="CS27"/>
          <cell r="CT27"/>
          <cell r="CU27"/>
          <cell r="CV27"/>
          <cell r="CW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cell r="CP28"/>
          <cell r="CQ28"/>
          <cell r="CR28"/>
          <cell r="CS28"/>
          <cell r="CT28"/>
          <cell r="CU28"/>
          <cell r="CV28"/>
          <cell r="CW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cell r="CP29"/>
          <cell r="CQ29"/>
          <cell r="CR29"/>
          <cell r="CS29"/>
          <cell r="CT29"/>
          <cell r="CU29"/>
          <cell r="CV29"/>
          <cell r="CW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cell r="CP30"/>
          <cell r="CQ30"/>
          <cell r="CR30"/>
          <cell r="CS30"/>
          <cell r="CT30"/>
          <cell r="CU30"/>
          <cell r="CV30"/>
          <cell r="CW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cell r="CP31"/>
          <cell r="CQ31"/>
          <cell r="CR31"/>
          <cell r="CS31"/>
          <cell r="CT31"/>
          <cell r="CU31"/>
          <cell r="CV31"/>
          <cell r="CW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cell r="CP32"/>
          <cell r="CQ32"/>
          <cell r="CR32"/>
          <cell r="CS32"/>
          <cell r="CT32"/>
          <cell r="CU32"/>
          <cell r="CV32"/>
          <cell r="CW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cell r="CP33"/>
          <cell r="CQ33"/>
          <cell r="CR33"/>
          <cell r="CS33"/>
          <cell r="CT33"/>
          <cell r="CU33"/>
          <cell r="CV33"/>
          <cell r="CW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cell r="CP34"/>
          <cell r="CQ34"/>
          <cell r="CR34"/>
          <cell r="CS34"/>
          <cell r="CT34"/>
          <cell r="CU34"/>
          <cell r="CV34"/>
          <cell r="CW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cell r="CP35"/>
          <cell r="CQ35"/>
          <cell r="CR35"/>
          <cell r="CS35"/>
          <cell r="CT35"/>
          <cell r="CU35"/>
          <cell r="CV35"/>
          <cell r="CW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cell r="CN36"/>
          <cell r="CO36"/>
          <cell r="CP36"/>
          <cell r="CQ36"/>
          <cell r="CR36"/>
          <cell r="CS36"/>
          <cell r="CT36"/>
          <cell r="CU36">
            <v>243468</v>
          </cell>
          <cell r="CV36"/>
          <cell r="CW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cell r="CM37"/>
          <cell r="CN37"/>
          <cell r="CO37"/>
          <cell r="CP37"/>
          <cell r="CQ37"/>
          <cell r="CR37"/>
          <cell r="CS37"/>
          <cell r="CT37">
            <v>243852</v>
          </cell>
          <cell r="CU37"/>
          <cell r="CV37"/>
          <cell r="CW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cell r="CL38"/>
          <cell r="CM38"/>
          <cell r="CN38"/>
          <cell r="CO38"/>
          <cell r="CP38"/>
          <cell r="CQ38"/>
          <cell r="CR38"/>
          <cell r="CS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cell r="CN39"/>
          <cell r="CO39"/>
          <cell r="CP39"/>
          <cell r="CQ39"/>
          <cell r="CR39"/>
          <cell r="CS39"/>
          <cell r="CT39"/>
          <cell r="CU39">
            <v>243468</v>
          </cell>
          <cell r="CV39"/>
          <cell r="CW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cell r="CP40"/>
          <cell r="CQ40"/>
          <cell r="CR40"/>
          <cell r="CS40"/>
          <cell r="CT40"/>
          <cell r="CU40"/>
          <cell r="CV40"/>
          <cell r="CW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cell r="CP41"/>
          <cell r="CQ41"/>
          <cell r="CR41"/>
          <cell r="CS41"/>
          <cell r="CT41"/>
          <cell r="CU41"/>
          <cell r="CV41"/>
          <cell r="CW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cell r="CP42"/>
          <cell r="CQ42"/>
          <cell r="CR42"/>
          <cell r="CS42"/>
          <cell r="CT42"/>
          <cell r="CU42"/>
          <cell r="CV42"/>
          <cell r="CW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Q44"/>
          <cell r="CR44"/>
          <cell r="CS44" t="str">
            <v>ปฏิยุทธ์</v>
          </cell>
          <cell r="CT44">
            <v>243941</v>
          </cell>
          <cell r="CU44"/>
          <cell r="CV44"/>
          <cell r="CW44"/>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cell r="CP45"/>
          <cell r="CQ45"/>
          <cell r="CR45"/>
          <cell r="CS45"/>
          <cell r="CT45"/>
          <cell r="CU45"/>
          <cell r="CV45"/>
          <cell r="CW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cell r="CP47"/>
          <cell r="CQ47"/>
          <cell r="CR47"/>
          <cell r="CS47"/>
          <cell r="CT47"/>
          <cell r="CU47"/>
          <cell r="CV47"/>
          <cell r="CW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I48"/>
          <cell r="CJ48">
            <v>5</v>
          </cell>
          <cell r="CK48" t="str">
            <v>นุสบา</v>
          </cell>
          <cell r="CL48"/>
          <cell r="CM48"/>
          <cell r="CN48"/>
          <cell r="CO48"/>
          <cell r="CP48"/>
          <cell r="CQ48"/>
          <cell r="CR48"/>
          <cell r="CS48"/>
          <cell r="CT48"/>
          <cell r="CU48"/>
          <cell r="CV48"/>
          <cell r="CW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I50"/>
          <cell r="CJ50">
            <v>4</v>
          </cell>
          <cell r="CK50" t="str">
            <v xml:space="preserve">นุสบา </v>
          </cell>
          <cell r="CL50"/>
          <cell r="CM50"/>
          <cell r="CN50"/>
          <cell r="CO50"/>
          <cell r="CP50"/>
          <cell r="CQ50"/>
          <cell r="CR50"/>
          <cell r="CS50"/>
          <cell r="CT50"/>
          <cell r="CU50"/>
          <cell r="CV50"/>
          <cell r="CW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cell r="CP51"/>
          <cell r="CQ51"/>
          <cell r="CR51"/>
          <cell r="CS51"/>
          <cell r="CT51"/>
          <cell r="CU51"/>
          <cell r="CV51"/>
          <cell r="CW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cell r="CP52"/>
          <cell r="CQ52"/>
          <cell r="CR52"/>
          <cell r="CS52"/>
          <cell r="CT52"/>
          <cell r="CU52"/>
          <cell r="CV52"/>
          <cell r="CW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Q53"/>
          <cell r="CR53">
            <v>3</v>
          </cell>
          <cell r="CS53" t="str">
            <v>นุสบา</v>
          </cell>
          <cell r="CT53"/>
          <cell r="CU53"/>
          <cell r="CV53"/>
          <cell r="CW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cell r="CP54"/>
          <cell r="CQ54"/>
          <cell r="CR54"/>
          <cell r="CS54"/>
          <cell r="CT54"/>
          <cell r="CU54"/>
          <cell r="CV54"/>
          <cell r="CW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cell r="CP55"/>
          <cell r="CQ55"/>
          <cell r="CR55"/>
          <cell r="CS55"/>
          <cell r="CT55"/>
          <cell r="CU55"/>
          <cell r="CV55"/>
          <cell r="CW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cell r="CP56"/>
          <cell r="CQ56"/>
          <cell r="CR56"/>
          <cell r="CS56"/>
          <cell r="CT56"/>
          <cell r="CU56"/>
          <cell r="CV56"/>
          <cell r="CW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cell r="CP57"/>
          <cell r="CQ57"/>
          <cell r="CR57"/>
          <cell r="CS57"/>
          <cell r="CT57"/>
          <cell r="CU57"/>
          <cell r="CV57"/>
          <cell r="CW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cell r="CP58"/>
          <cell r="CQ58"/>
          <cell r="CR58"/>
          <cell r="CS58"/>
          <cell r="CT58"/>
          <cell r="CU58"/>
          <cell r="CV58"/>
          <cell r="CW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cell r="CP59"/>
          <cell r="CQ59"/>
          <cell r="CR59"/>
          <cell r="CS59"/>
          <cell r="CT59"/>
          <cell r="CU59"/>
          <cell r="CV59"/>
          <cell r="CW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cell r="CM60"/>
          <cell r="CN60"/>
          <cell r="CO60"/>
          <cell r="CP60"/>
          <cell r="CQ60"/>
          <cell r="CR60"/>
          <cell r="CS60"/>
          <cell r="CT60">
            <v>242971</v>
          </cell>
          <cell r="CU60"/>
          <cell r="CV60"/>
          <cell r="CW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cell r="CP61"/>
          <cell r="CQ61"/>
          <cell r="CR61"/>
          <cell r="CS61"/>
          <cell r="CT61"/>
          <cell r="CU61"/>
          <cell r="CV61"/>
          <cell r="CW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cell r="CM62"/>
          <cell r="CN62"/>
          <cell r="CO62"/>
          <cell r="CP62"/>
          <cell r="CQ62"/>
          <cell r="CR62"/>
          <cell r="CS62"/>
          <cell r="CT62">
            <v>243088</v>
          </cell>
          <cell r="CU62">
            <v>243141</v>
          </cell>
          <cell r="CV62"/>
          <cell r="CW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cell r="CM63"/>
          <cell r="CN63"/>
          <cell r="CO63"/>
          <cell r="CP63"/>
          <cell r="CQ63"/>
          <cell r="CR63"/>
          <cell r="CS63"/>
          <cell r="CT63">
            <v>244031</v>
          </cell>
          <cell r="CU63">
            <v>244219</v>
          </cell>
          <cell r="CV63"/>
          <cell r="CW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cell r="CN64"/>
          <cell r="CO64"/>
          <cell r="CP64"/>
          <cell r="CQ64"/>
          <cell r="CR64"/>
          <cell r="CS64"/>
          <cell r="CT64"/>
          <cell r="CU64">
            <v>243397</v>
          </cell>
          <cell r="CV64"/>
          <cell r="CW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cell r="CN65"/>
          <cell r="CO65"/>
          <cell r="CP65"/>
          <cell r="CQ65"/>
          <cell r="CR65"/>
          <cell r="CS65"/>
          <cell r="CT65"/>
          <cell r="CU65">
            <v>243397</v>
          </cell>
          <cell r="CV65"/>
          <cell r="CW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cell r="CP66"/>
          <cell r="CQ66"/>
          <cell r="CR66"/>
          <cell r="CS66"/>
          <cell r="CT66"/>
          <cell r="CU66"/>
          <cell r="CV66"/>
          <cell r="CW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cell r="CP67"/>
          <cell r="CQ67"/>
          <cell r="CR67"/>
          <cell r="CS67"/>
          <cell r="CT67"/>
          <cell r="CU67"/>
          <cell r="CV67"/>
          <cell r="CW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cell r="CP68"/>
          <cell r="CQ68"/>
          <cell r="CR68"/>
          <cell r="CS68"/>
          <cell r="CT68"/>
          <cell r="CU68"/>
          <cell r="CV68"/>
          <cell r="CW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cell r="CN69"/>
          <cell r="CO69"/>
          <cell r="CP69"/>
          <cell r="CQ69"/>
          <cell r="CR69"/>
          <cell r="CS69"/>
          <cell r="CT69"/>
          <cell r="CU69">
            <v>243397</v>
          </cell>
          <cell r="CV69"/>
          <cell r="CW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cell r="CP70"/>
          <cell r="CQ70"/>
          <cell r="CR70"/>
          <cell r="CS70"/>
          <cell r="CT70"/>
          <cell r="CU70"/>
          <cell r="CV70"/>
          <cell r="CW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cell r="CP71"/>
          <cell r="CQ71"/>
          <cell r="CR71"/>
          <cell r="CS71"/>
          <cell r="CT71"/>
          <cell r="CU71"/>
          <cell r="CV71"/>
          <cell r="CW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cell r="CP72"/>
          <cell r="CQ72"/>
          <cell r="CR72"/>
          <cell r="CS72"/>
          <cell r="CT72"/>
          <cell r="CU72"/>
          <cell r="CV72"/>
          <cell r="CW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cell r="CN73"/>
          <cell r="CO73"/>
          <cell r="CP73"/>
          <cell r="CQ73"/>
          <cell r="CR73"/>
          <cell r="CS73"/>
          <cell r="CT73"/>
          <cell r="CU73">
            <v>243468</v>
          </cell>
          <cell r="CV73"/>
          <cell r="CW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cell r="CN74"/>
          <cell r="CO74"/>
          <cell r="CP74"/>
          <cell r="CQ74"/>
          <cell r="CR74"/>
          <cell r="CS74"/>
          <cell r="CT74"/>
          <cell r="CU74">
            <v>243397</v>
          </cell>
          <cell r="CV74"/>
          <cell r="CW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cell r="CL75"/>
          <cell r="CM75"/>
          <cell r="CN75"/>
          <cell r="CO75"/>
          <cell r="CP75"/>
          <cell r="CQ75"/>
          <cell r="CR75"/>
          <cell r="CS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cell r="CM76"/>
          <cell r="CN76"/>
          <cell r="CO76"/>
          <cell r="CP76"/>
          <cell r="CQ76"/>
          <cell r="CR76"/>
          <cell r="CS76"/>
          <cell r="CT76">
            <v>242905</v>
          </cell>
          <cell r="CU76">
            <v>243367</v>
          </cell>
          <cell r="CV76"/>
          <cell r="CW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cell r="CN77"/>
          <cell r="CO77"/>
          <cell r="CP77"/>
          <cell r="CQ77"/>
          <cell r="CR77"/>
          <cell r="CS77"/>
          <cell r="CT77"/>
          <cell r="CU77">
            <v>243367</v>
          </cell>
          <cell r="CV77"/>
          <cell r="CW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cell r="CN78"/>
          <cell r="CO78"/>
          <cell r="CP78"/>
          <cell r="CQ78"/>
          <cell r="CR78"/>
          <cell r="CS78"/>
          <cell r="CT78"/>
          <cell r="CU78">
            <v>243367</v>
          </cell>
          <cell r="CV78"/>
          <cell r="CW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cell r="CN79"/>
          <cell r="CO79"/>
          <cell r="CP79"/>
          <cell r="CQ79"/>
          <cell r="CR79"/>
          <cell r="CS79"/>
          <cell r="CT79"/>
          <cell r="CU79">
            <v>243367</v>
          </cell>
          <cell r="CV79"/>
          <cell r="CW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cell r="CP80"/>
          <cell r="CQ80"/>
          <cell r="CR80"/>
          <cell r="CS80"/>
          <cell r="CT80"/>
          <cell r="CU80"/>
          <cell r="CV80"/>
          <cell r="CW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cell r="CP81"/>
          <cell r="CQ81"/>
          <cell r="CR81"/>
          <cell r="CS81"/>
          <cell r="CT81"/>
          <cell r="CU81"/>
          <cell r="CV81"/>
          <cell r="CW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cell r="CP82"/>
          <cell r="CQ82"/>
          <cell r="CR82"/>
          <cell r="CS82"/>
          <cell r="CT82"/>
          <cell r="CU82"/>
          <cell r="CV82"/>
          <cell r="CW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cell r="CP83"/>
          <cell r="CQ83"/>
          <cell r="CR83"/>
          <cell r="CS83"/>
          <cell r="CT83"/>
          <cell r="CU83"/>
          <cell r="CV83"/>
          <cell r="CW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cell r="CP84"/>
          <cell r="CQ84"/>
          <cell r="CR84"/>
          <cell r="CS84"/>
          <cell r="CT84"/>
          <cell r="CU84"/>
          <cell r="CV84"/>
          <cell r="CW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cell r="CP85"/>
          <cell r="CQ85"/>
          <cell r="CR85"/>
          <cell r="CS85"/>
          <cell r="CT85"/>
          <cell r="CU85"/>
          <cell r="CV85"/>
          <cell r="CW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cell r="CP86"/>
          <cell r="CQ86"/>
          <cell r="CR86"/>
          <cell r="CS86"/>
          <cell r="CT86"/>
          <cell r="CU86"/>
          <cell r="CV86"/>
          <cell r="CW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cell r="CN87"/>
          <cell r="CO87"/>
          <cell r="CP87"/>
          <cell r="CQ87"/>
          <cell r="CR87"/>
          <cell r="CS87"/>
          <cell r="CT87"/>
          <cell r="CU87" t="str">
            <v>3/8/</v>
          </cell>
          <cell r="CV87"/>
          <cell r="CW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cell r="CP88"/>
          <cell r="CQ88"/>
          <cell r="CR88"/>
          <cell r="CS88"/>
          <cell r="CT88"/>
          <cell r="CU88"/>
          <cell r="CV88"/>
          <cell r="CW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cell r="CP89"/>
          <cell r="CQ89"/>
          <cell r="CR89"/>
          <cell r="CS89"/>
          <cell r="CT89"/>
          <cell r="CU89"/>
          <cell r="CV89"/>
          <cell r="CW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cell r="CP90"/>
          <cell r="CQ90"/>
          <cell r="CR90"/>
          <cell r="CS90"/>
          <cell r="CT90"/>
          <cell r="CU90"/>
          <cell r="CV90"/>
          <cell r="CW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cell r="CP91"/>
          <cell r="CQ91"/>
          <cell r="CR91"/>
          <cell r="CS91"/>
          <cell r="CT91"/>
          <cell r="CU91"/>
          <cell r="CV91"/>
          <cell r="CW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cell r="CP92"/>
          <cell r="CQ92"/>
          <cell r="CR92"/>
          <cell r="CS92"/>
          <cell r="CT92"/>
          <cell r="CU92"/>
          <cell r="CV92"/>
          <cell r="CW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cell r="CP93"/>
          <cell r="CQ93"/>
          <cell r="CR93"/>
          <cell r="CS93"/>
          <cell r="CT93"/>
          <cell r="CU93"/>
          <cell r="CV93"/>
          <cell r="CW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cell r="CN94"/>
          <cell r="CO94"/>
          <cell r="CP94"/>
          <cell r="CQ94"/>
          <cell r="CR94"/>
          <cell r="CS94"/>
          <cell r="CT94"/>
          <cell r="CU94">
            <v>243468</v>
          </cell>
          <cell r="CV94"/>
          <cell r="CW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cell r="CP95"/>
          <cell r="CQ95"/>
          <cell r="CR95"/>
          <cell r="CS95"/>
          <cell r="CT95"/>
          <cell r="CU95"/>
          <cell r="CV95"/>
          <cell r="CW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cell r="CP96"/>
          <cell r="CQ96"/>
          <cell r="CR96"/>
          <cell r="CS96"/>
          <cell r="CT96"/>
          <cell r="CU96"/>
          <cell r="CV96"/>
          <cell r="CW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cell r="CP97"/>
          <cell r="CQ97"/>
          <cell r="CR97"/>
          <cell r="CS97"/>
          <cell r="CT97"/>
          <cell r="CU97"/>
          <cell r="CV97"/>
          <cell r="CW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cell r="CP98"/>
          <cell r="CQ98"/>
          <cell r="CR98"/>
          <cell r="CS98"/>
          <cell r="CT98"/>
          <cell r="CU98"/>
          <cell r="CV98"/>
          <cell r="CW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cell r="CN99"/>
          <cell r="CO99"/>
          <cell r="CP99"/>
          <cell r="CQ99"/>
          <cell r="CR99"/>
          <cell r="CS99"/>
          <cell r="CT99"/>
          <cell r="CU99">
            <v>243468</v>
          </cell>
          <cell r="CV99"/>
          <cell r="CW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cell r="CP100"/>
          <cell r="CQ100"/>
          <cell r="CR100"/>
          <cell r="CS100"/>
          <cell r="CT100"/>
          <cell r="CU100"/>
          <cell r="CV100"/>
          <cell r="CW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cell r="CP101"/>
          <cell r="CQ101"/>
          <cell r="CR101"/>
          <cell r="CS101"/>
          <cell r="CT101"/>
          <cell r="CU101"/>
          <cell r="CV101"/>
          <cell r="CW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cell r="CP102"/>
          <cell r="CQ102"/>
          <cell r="CR102"/>
          <cell r="CS102"/>
          <cell r="CT102"/>
          <cell r="CU102"/>
          <cell r="CV102"/>
          <cell r="CW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cell r="CP103"/>
          <cell r="CQ103"/>
          <cell r="CR103"/>
          <cell r="CS103"/>
          <cell r="CT103"/>
          <cell r="CU103"/>
          <cell r="CV103"/>
          <cell r="CW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cell r="CP104"/>
          <cell r="CQ104"/>
          <cell r="CR104"/>
          <cell r="CS104"/>
          <cell r="CT104"/>
          <cell r="CU104"/>
          <cell r="CV104"/>
          <cell r="CW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cell r="CP105"/>
          <cell r="CQ105"/>
          <cell r="CR105"/>
          <cell r="CS105"/>
          <cell r="CT105"/>
          <cell r="CU105"/>
          <cell r="CV105"/>
          <cell r="CW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cell r="CP106"/>
          <cell r="CQ106"/>
          <cell r="CR106"/>
          <cell r="CS106"/>
          <cell r="CT106"/>
          <cell r="CU106"/>
          <cell r="CV106"/>
          <cell r="CW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cell r="CP107"/>
          <cell r="CQ107"/>
          <cell r="CR107"/>
          <cell r="CS107"/>
          <cell r="CT107"/>
          <cell r="CU107"/>
          <cell r="CV107"/>
          <cell r="CW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cell r="CP108"/>
          <cell r="CQ108"/>
          <cell r="CR108"/>
          <cell r="CS108"/>
          <cell r="CT108"/>
          <cell r="CU108"/>
          <cell r="CV108"/>
          <cell r="CW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cell r="CP109"/>
          <cell r="CQ109"/>
          <cell r="CR109"/>
          <cell r="CS109"/>
          <cell r="CT109"/>
          <cell r="CU109"/>
          <cell r="CV109"/>
          <cell r="CW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cell r="CP110"/>
          <cell r="CQ110"/>
          <cell r="CR110"/>
          <cell r="CS110"/>
          <cell r="CT110"/>
          <cell r="CU110"/>
          <cell r="CV110"/>
          <cell r="CW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cell r="CP111"/>
          <cell r="CQ111"/>
          <cell r="CR111"/>
          <cell r="CS111"/>
          <cell r="CT111"/>
          <cell r="CU111"/>
          <cell r="CV111"/>
          <cell r="CW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cell r="CP112"/>
          <cell r="CQ112"/>
          <cell r="CR112"/>
          <cell r="CS112"/>
          <cell r="CT112"/>
          <cell r="CU112"/>
          <cell r="CV112"/>
          <cell r="CW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cell r="CP113"/>
          <cell r="CQ113"/>
          <cell r="CR113"/>
          <cell r="CS113"/>
          <cell r="CT113"/>
          <cell r="CU113"/>
          <cell r="CV113"/>
          <cell r="CW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cell r="CP114"/>
          <cell r="CQ114"/>
          <cell r="CR114"/>
          <cell r="CS114"/>
          <cell r="CT114"/>
          <cell r="CU114"/>
          <cell r="CV114"/>
          <cell r="CW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cell r="CP115"/>
          <cell r="CQ115"/>
          <cell r="CR115"/>
          <cell r="CS115"/>
          <cell r="CT115"/>
          <cell r="CU115"/>
          <cell r="CV115"/>
          <cell r="CW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cell r="CP116"/>
          <cell r="CQ116"/>
          <cell r="CR116"/>
          <cell r="CS116"/>
          <cell r="CT116"/>
          <cell r="CU116"/>
          <cell r="CV116"/>
          <cell r="CW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cell r="CP117"/>
          <cell r="CQ117"/>
          <cell r="CR117"/>
          <cell r="CS117"/>
          <cell r="CT117"/>
          <cell r="CU117"/>
          <cell r="CV117"/>
          <cell r="CW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cell r="CP118"/>
          <cell r="CQ118"/>
          <cell r="CR118"/>
          <cell r="CS118"/>
          <cell r="CT118"/>
          <cell r="CU118"/>
          <cell r="CV118"/>
          <cell r="CW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cell r="CP119"/>
          <cell r="CQ119"/>
          <cell r="CR119"/>
          <cell r="CS119"/>
          <cell r="CT119"/>
          <cell r="CU119"/>
          <cell r="CV119"/>
          <cell r="CW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cell r="CP120"/>
          <cell r="CQ120"/>
          <cell r="CR120"/>
          <cell r="CS120"/>
          <cell r="CT120"/>
          <cell r="CU120"/>
          <cell r="CV120"/>
          <cell r="CW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cell r="CP121"/>
          <cell r="CQ121"/>
          <cell r="CR121"/>
          <cell r="CS121"/>
          <cell r="CT121"/>
          <cell r="CU121"/>
          <cell r="CV121"/>
          <cell r="CW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cell r="CP122"/>
          <cell r="CQ122"/>
          <cell r="CR122"/>
          <cell r="CS122"/>
          <cell r="CT122"/>
          <cell r="CU122"/>
          <cell r="CV122"/>
          <cell r="CW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cell r="CP123"/>
          <cell r="CQ123"/>
          <cell r="CR123"/>
          <cell r="CS123"/>
          <cell r="CT123"/>
          <cell r="CU123"/>
          <cell r="CV123"/>
          <cell r="CW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cell r="CP124"/>
          <cell r="CQ124"/>
          <cell r="CR124"/>
          <cell r="CS124"/>
          <cell r="CT124"/>
          <cell r="CU124"/>
          <cell r="CV124"/>
          <cell r="CW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cell r="CP125"/>
          <cell r="CQ125"/>
          <cell r="CR125"/>
          <cell r="CS125"/>
          <cell r="CT125"/>
          <cell r="CU125"/>
          <cell r="CV125"/>
          <cell r="CW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cell r="CP126"/>
          <cell r="CQ126"/>
          <cell r="CR126"/>
          <cell r="CS126"/>
          <cell r="CT126"/>
          <cell r="CU126"/>
          <cell r="CV126"/>
          <cell r="CW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cell r="CP127"/>
          <cell r="CQ127"/>
          <cell r="CR127"/>
          <cell r="CS127"/>
          <cell r="CT127"/>
          <cell r="CU127"/>
          <cell r="CV127"/>
          <cell r="CW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cell r="CP128"/>
          <cell r="CQ128"/>
          <cell r="CR128"/>
          <cell r="CS128"/>
          <cell r="CT128"/>
          <cell r="CU128"/>
          <cell r="CV128"/>
          <cell r="CW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cell r="CP129"/>
          <cell r="CQ129"/>
          <cell r="CR129"/>
          <cell r="CS129"/>
          <cell r="CT129"/>
          <cell r="CU129"/>
          <cell r="CV129"/>
          <cell r="CW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cell r="CP130"/>
          <cell r="CQ130"/>
          <cell r="CR130"/>
          <cell r="CS130"/>
          <cell r="CT130"/>
          <cell r="CU130"/>
          <cell r="CV130"/>
          <cell r="CW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cell r="CP131"/>
          <cell r="CQ131"/>
          <cell r="CR131"/>
          <cell r="CS131"/>
          <cell r="CT131"/>
          <cell r="CU131"/>
          <cell r="CV131"/>
          <cell r="CW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cell r="CP132"/>
          <cell r="CQ132"/>
          <cell r="CR132"/>
          <cell r="CS132"/>
          <cell r="CT132"/>
          <cell r="CU132"/>
          <cell r="CV132"/>
          <cell r="CW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cell r="CP133"/>
          <cell r="CQ133"/>
          <cell r="CR133"/>
          <cell r="CS133"/>
          <cell r="CT133"/>
          <cell r="CU133"/>
          <cell r="CV133"/>
          <cell r="CW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cell r="CP134"/>
          <cell r="CQ134"/>
          <cell r="CR134"/>
          <cell r="CS134"/>
          <cell r="CT134"/>
          <cell r="CU134"/>
          <cell r="CV134"/>
          <cell r="CW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cell r="CP135"/>
          <cell r="CQ135"/>
          <cell r="CR135"/>
          <cell r="CS135"/>
          <cell r="CT135"/>
          <cell r="CU135"/>
          <cell r="CV135"/>
          <cell r="CW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cell r="CP136"/>
          <cell r="CQ136"/>
          <cell r="CR136"/>
          <cell r="CS136"/>
          <cell r="CT136"/>
          <cell r="CU136"/>
          <cell r="CV136"/>
          <cell r="CW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cell r="CP137"/>
          <cell r="CQ137"/>
          <cell r="CR137"/>
          <cell r="CS137"/>
          <cell r="CT137"/>
          <cell r="CU137"/>
          <cell r="CV137"/>
          <cell r="CW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cell r="CP138"/>
          <cell r="CQ138"/>
          <cell r="CR138"/>
          <cell r="CS138"/>
          <cell r="CT138"/>
          <cell r="CU138"/>
          <cell r="CV138"/>
          <cell r="CW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cell r="CP139"/>
          <cell r="CQ139"/>
          <cell r="CR139"/>
          <cell r="CS139"/>
          <cell r="CT139"/>
          <cell r="CU139"/>
          <cell r="CV139"/>
          <cell r="CW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cell r="CP140"/>
          <cell r="CQ140"/>
          <cell r="CR140"/>
          <cell r="CS140"/>
          <cell r="CT140"/>
          <cell r="CU140"/>
          <cell r="CV140"/>
          <cell r="CW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cell r="CP141"/>
          <cell r="CQ141"/>
          <cell r="CR141"/>
          <cell r="CS141"/>
          <cell r="CT141"/>
          <cell r="CU141"/>
          <cell r="CV141"/>
          <cell r="CW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cell r="CP142"/>
          <cell r="CQ142"/>
          <cell r="CR142"/>
          <cell r="CS142"/>
          <cell r="CT142"/>
          <cell r="CU142"/>
          <cell r="CV142"/>
          <cell r="CW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cell r="CP143"/>
          <cell r="CQ143"/>
          <cell r="CR143"/>
          <cell r="CS143"/>
          <cell r="CT143"/>
          <cell r="CU143"/>
          <cell r="CV143"/>
          <cell r="CW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cell r="CP144"/>
          <cell r="CQ144"/>
          <cell r="CR144"/>
          <cell r="CS144"/>
          <cell r="CT144"/>
          <cell r="CU144"/>
          <cell r="CV144"/>
          <cell r="CW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cell r="CP145"/>
          <cell r="CQ145"/>
          <cell r="CR145"/>
          <cell r="CS145"/>
          <cell r="CT145"/>
          <cell r="CU145"/>
          <cell r="CV145"/>
          <cell r="CW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cell r="CN146"/>
          <cell r="CO146"/>
          <cell r="CP146"/>
          <cell r="CQ146"/>
          <cell r="CR146"/>
          <cell r="CS146"/>
          <cell r="CT146"/>
          <cell r="CU146">
            <v>243468</v>
          </cell>
          <cell r="CV146"/>
          <cell r="CW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cell r="CP147"/>
          <cell r="CQ147"/>
          <cell r="CR147"/>
          <cell r="CS147"/>
          <cell r="CT147"/>
          <cell r="CU147"/>
          <cell r="CV147"/>
          <cell r="CW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cell r="CP148"/>
          <cell r="CQ148"/>
          <cell r="CR148"/>
          <cell r="CS148"/>
          <cell r="CT148"/>
          <cell r="CU148"/>
          <cell r="CV148"/>
          <cell r="CW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cell r="CP149"/>
          <cell r="CQ149"/>
          <cell r="CR149"/>
          <cell r="CS149"/>
          <cell r="CT149"/>
          <cell r="CU149"/>
          <cell r="CV149"/>
          <cell r="CW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cell r="CP150"/>
          <cell r="CQ150"/>
          <cell r="CR150"/>
          <cell r="CS150"/>
          <cell r="CT150"/>
          <cell r="CU150"/>
          <cell r="CV150"/>
          <cell r="CW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cell r="CP151"/>
          <cell r="CQ151"/>
          <cell r="CR151"/>
          <cell r="CS151"/>
          <cell r="CT151"/>
          <cell r="CU151"/>
          <cell r="CV151"/>
          <cell r="CW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cell r="CP152"/>
          <cell r="CQ152"/>
          <cell r="CR152"/>
          <cell r="CS152"/>
          <cell r="CT152"/>
          <cell r="CU152"/>
          <cell r="CV152"/>
          <cell r="CW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cell r="CP153"/>
          <cell r="CQ153"/>
          <cell r="CR153"/>
          <cell r="CS153"/>
          <cell r="CT153"/>
          <cell r="CU153"/>
          <cell r="CV153"/>
          <cell r="CW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cell r="CP154"/>
          <cell r="CQ154"/>
          <cell r="CR154"/>
          <cell r="CS154"/>
          <cell r="CT154"/>
          <cell r="CU154"/>
          <cell r="CV154"/>
          <cell r="CW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cell r="CP155"/>
          <cell r="CQ155"/>
          <cell r="CR155"/>
          <cell r="CS155"/>
          <cell r="CT155"/>
          <cell r="CU155"/>
          <cell r="CV155"/>
          <cell r="CW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cell r="CP156"/>
          <cell r="CQ156"/>
          <cell r="CR156"/>
          <cell r="CS156"/>
          <cell r="CT156"/>
          <cell r="CU156"/>
          <cell r="CV156"/>
          <cell r="CW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cell r="CP157"/>
          <cell r="CQ157"/>
          <cell r="CR157"/>
          <cell r="CS157"/>
          <cell r="CT157"/>
          <cell r="CU157"/>
          <cell r="CV157"/>
          <cell r="CW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cell r="CP158"/>
          <cell r="CQ158"/>
          <cell r="CR158"/>
          <cell r="CS158"/>
          <cell r="CT158"/>
          <cell r="CU158"/>
          <cell r="CV158"/>
          <cell r="CW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cell r="CP159"/>
          <cell r="CQ159"/>
          <cell r="CR159"/>
          <cell r="CS159"/>
          <cell r="CT159"/>
          <cell r="CU159"/>
          <cell r="CV159"/>
          <cell r="CW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I160"/>
          <cell r="CJ160"/>
          <cell r="CK160" t="str">
            <v>ปฏิยุทธ์</v>
          </cell>
          <cell r="CL160"/>
          <cell r="CM160"/>
          <cell r="CN160"/>
          <cell r="CO160"/>
          <cell r="CP160"/>
          <cell r="CQ160"/>
          <cell r="CR160"/>
          <cell r="CS160"/>
          <cell r="CT160">
            <v>244146</v>
          </cell>
          <cell r="CU160"/>
          <cell r="CV160"/>
          <cell r="CW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cell r="CP161"/>
          <cell r="CQ161"/>
          <cell r="CR161"/>
          <cell r="CS161"/>
          <cell r="CT161"/>
          <cell r="CU161"/>
          <cell r="CV161"/>
          <cell r="CW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cell r="CP162"/>
          <cell r="CQ162"/>
          <cell r="CR162"/>
          <cell r="CS162"/>
          <cell r="CT162"/>
          <cell r="CU162"/>
          <cell r="CV162"/>
          <cell r="CW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cell r="CM163"/>
          <cell r="CN163"/>
          <cell r="CO163"/>
          <cell r="CP163"/>
          <cell r="CQ163"/>
          <cell r="CR163"/>
          <cell r="CS163"/>
          <cell r="CT163">
            <v>243852</v>
          </cell>
          <cell r="CU163">
            <v>243367</v>
          </cell>
          <cell r="CV163"/>
          <cell r="CW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I164"/>
          <cell r="CJ164">
            <v>4</v>
          </cell>
          <cell r="CK164" t="str">
            <v>นุสบา</v>
          </cell>
          <cell r="CL164"/>
          <cell r="CM164"/>
          <cell r="CN164"/>
          <cell r="CO164"/>
          <cell r="CP164"/>
          <cell r="CQ164"/>
          <cell r="CR164"/>
          <cell r="CS164"/>
          <cell r="CT164"/>
          <cell r="CU164">
            <v>243367</v>
          </cell>
          <cell r="CV164"/>
          <cell r="CW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cell r="CP165"/>
          <cell r="CQ165"/>
          <cell r="CR165"/>
          <cell r="CS165"/>
          <cell r="CT165"/>
          <cell r="CU165">
            <v>244061</v>
          </cell>
          <cell r="CV165"/>
          <cell r="CW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cell r="CP167"/>
          <cell r="CQ167"/>
          <cell r="CR167"/>
          <cell r="CS167"/>
          <cell r="CT167"/>
          <cell r="CU167"/>
          <cell r="CV167"/>
          <cell r="CW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I168"/>
          <cell r="CJ168"/>
          <cell r="CK168" t="str">
            <v>ปฏิยุทธ์</v>
          </cell>
          <cell r="CL168"/>
          <cell r="CM168"/>
          <cell r="CN168"/>
          <cell r="CO168"/>
          <cell r="CP168"/>
          <cell r="CQ168"/>
          <cell r="CR168"/>
          <cell r="CS168"/>
          <cell r="CT168"/>
          <cell r="CU168"/>
          <cell r="CV168"/>
          <cell r="CW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cell r="CP169"/>
          <cell r="CQ169"/>
          <cell r="CR169"/>
          <cell r="CS169"/>
          <cell r="CT169"/>
          <cell r="CU169"/>
          <cell r="CV169"/>
          <cell r="CW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cell r="CP170"/>
          <cell r="CQ170"/>
          <cell r="CR170"/>
          <cell r="CS170"/>
          <cell r="CT170"/>
          <cell r="CU170"/>
          <cell r="CV170"/>
          <cell r="CW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cell r="CP171"/>
          <cell r="CQ171"/>
          <cell r="CR171"/>
          <cell r="CS171"/>
          <cell r="CT171"/>
          <cell r="CU171"/>
          <cell r="CV171"/>
          <cell r="CW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cell r="CP172"/>
          <cell r="CQ172"/>
          <cell r="CR172"/>
          <cell r="CS172"/>
          <cell r="CT172"/>
          <cell r="CU172"/>
          <cell r="CV172"/>
          <cell r="CW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cell r="CM173"/>
          <cell r="CN173"/>
          <cell r="CO173"/>
          <cell r="CP173"/>
          <cell r="CQ173"/>
          <cell r="CR173"/>
          <cell r="CS173"/>
          <cell r="CT173">
            <v>243852</v>
          </cell>
          <cell r="CU173">
            <v>243141</v>
          </cell>
          <cell r="CV173"/>
          <cell r="CW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cell r="CM174"/>
          <cell r="CN174"/>
          <cell r="CO174"/>
          <cell r="CP174"/>
          <cell r="CQ174"/>
          <cell r="CR174"/>
          <cell r="CS174"/>
          <cell r="CT174">
            <v>243852</v>
          </cell>
          <cell r="CU174"/>
          <cell r="CV174"/>
          <cell r="CW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cell r="CN175"/>
          <cell r="CO175"/>
          <cell r="CP175"/>
          <cell r="CQ175"/>
          <cell r="CR175"/>
          <cell r="CS175"/>
          <cell r="CT175"/>
          <cell r="CU175">
            <v>243468</v>
          </cell>
          <cell r="CV175"/>
          <cell r="CW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cell r="CM176"/>
          <cell r="CN176"/>
          <cell r="CO176"/>
          <cell r="CP176"/>
          <cell r="CQ176"/>
          <cell r="CR176"/>
          <cell r="CS176"/>
          <cell r="CT176" t="str">
            <v>19/1/2565,
14/11/2567</v>
          </cell>
          <cell r="CU176">
            <v>243333</v>
          </cell>
          <cell r="CV176"/>
          <cell r="CW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cell r="CM177"/>
          <cell r="CN177"/>
          <cell r="CO177"/>
          <cell r="CP177"/>
          <cell r="CQ177"/>
          <cell r="CR177"/>
          <cell r="CS177"/>
          <cell r="CT177">
            <v>242907</v>
          </cell>
          <cell r="CU177">
            <v>243333</v>
          </cell>
          <cell r="CV177"/>
          <cell r="CW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cell r="CM178"/>
          <cell r="CN178"/>
          <cell r="CO178"/>
          <cell r="CP178"/>
          <cell r="CQ178"/>
          <cell r="CR178"/>
          <cell r="CS178"/>
          <cell r="CT178">
            <v>242942</v>
          </cell>
          <cell r="CU178">
            <v>243218</v>
          </cell>
          <cell r="CV178"/>
          <cell r="CW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cell r="CM179"/>
          <cell r="CN179"/>
          <cell r="CO179"/>
          <cell r="CP179"/>
          <cell r="CQ179"/>
          <cell r="CR179"/>
          <cell r="CS179"/>
          <cell r="CT179">
            <v>242913</v>
          </cell>
          <cell r="CU179">
            <v>243397</v>
          </cell>
          <cell r="CV179"/>
          <cell r="CW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cell r="CM180"/>
          <cell r="CN180"/>
          <cell r="CO180"/>
          <cell r="CP180"/>
          <cell r="CQ180"/>
          <cell r="CR180"/>
          <cell r="CS180"/>
          <cell r="CT180">
            <v>242913</v>
          </cell>
          <cell r="CU180">
            <v>243397</v>
          </cell>
          <cell r="CV180"/>
          <cell r="CW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cell r="CP181"/>
          <cell r="CQ181"/>
          <cell r="CR181"/>
          <cell r="CS181"/>
          <cell r="CT181"/>
          <cell r="CU181"/>
          <cell r="CV181"/>
          <cell r="CW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cell r="CM182"/>
          <cell r="CN182"/>
          <cell r="CO182"/>
          <cell r="CP182"/>
          <cell r="CQ182"/>
          <cell r="CR182"/>
          <cell r="CS182"/>
          <cell r="CT182">
            <v>242913</v>
          </cell>
          <cell r="CU182">
            <v>243397</v>
          </cell>
          <cell r="CV182"/>
          <cell r="CW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cell r="CM183"/>
          <cell r="CN183"/>
          <cell r="CO183"/>
          <cell r="CP183"/>
          <cell r="CQ183"/>
          <cell r="CR183"/>
          <cell r="CS183"/>
          <cell r="CT183">
            <v>242942</v>
          </cell>
          <cell r="CU183">
            <v>243397</v>
          </cell>
          <cell r="CV183"/>
          <cell r="CW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cell r="CM184"/>
          <cell r="CN184"/>
          <cell r="CO184"/>
          <cell r="CP184"/>
          <cell r="CQ184"/>
          <cell r="CR184"/>
          <cell r="CS184"/>
          <cell r="CT184">
            <v>242913</v>
          </cell>
          <cell r="CU184">
            <v>243467</v>
          </cell>
          <cell r="CV184"/>
          <cell r="CW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cell r="CM185"/>
          <cell r="CN185"/>
          <cell r="CO185"/>
          <cell r="CP185"/>
          <cell r="CQ185"/>
          <cell r="CR185"/>
          <cell r="CS185"/>
          <cell r="CT185">
            <v>242913</v>
          </cell>
          <cell r="CU185">
            <v>243333</v>
          </cell>
          <cell r="CV185"/>
          <cell r="CW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cell r="CM186"/>
          <cell r="CN186"/>
          <cell r="CO186"/>
          <cell r="CP186"/>
          <cell r="CQ186"/>
          <cell r="CR186"/>
          <cell r="CS186"/>
          <cell r="CT186">
            <v>242913</v>
          </cell>
          <cell r="CU186">
            <v>243397</v>
          </cell>
          <cell r="CV186"/>
          <cell r="CW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cell r="CP187"/>
          <cell r="CQ187"/>
          <cell r="CR187"/>
          <cell r="CS187"/>
          <cell r="CT187"/>
          <cell r="CU187"/>
          <cell r="CV187"/>
          <cell r="CW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cell r="CM188"/>
          <cell r="CN188"/>
          <cell r="CO188"/>
          <cell r="CP188"/>
          <cell r="CQ188"/>
          <cell r="CR188"/>
          <cell r="CS188"/>
          <cell r="CT188" t="str">
            <v>19/1/2565,
14/11/2567</v>
          </cell>
          <cell r="CU188">
            <v>243333</v>
          </cell>
          <cell r="CV188"/>
          <cell r="CW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cell r="CM189"/>
          <cell r="CN189"/>
          <cell r="CO189"/>
          <cell r="CP189"/>
          <cell r="CQ189"/>
          <cell r="CR189"/>
          <cell r="CS189"/>
          <cell r="CT189">
            <v>242913</v>
          </cell>
          <cell r="CU189">
            <v>243397</v>
          </cell>
          <cell r="CV189"/>
          <cell r="CW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cell r="CM190"/>
          <cell r="CN190"/>
          <cell r="CO190"/>
          <cell r="CP190"/>
          <cell r="CQ190"/>
          <cell r="CR190"/>
          <cell r="CS190"/>
          <cell r="CT190">
            <v>242971</v>
          </cell>
          <cell r="CU190">
            <v>243088</v>
          </cell>
          <cell r="CV190"/>
          <cell r="CW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cell r="CM191"/>
          <cell r="CN191"/>
          <cell r="CO191"/>
          <cell r="CP191"/>
          <cell r="CQ191"/>
          <cell r="CR191"/>
          <cell r="CS191"/>
          <cell r="CT191">
            <v>242971</v>
          </cell>
          <cell r="CU191">
            <v>243088</v>
          </cell>
          <cell r="CV191"/>
          <cell r="CW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cell r="CM192"/>
          <cell r="CN192"/>
          <cell r="CO192"/>
          <cell r="CP192"/>
          <cell r="CQ192"/>
          <cell r="CR192"/>
          <cell r="CS192"/>
          <cell r="CT192">
            <v>242971</v>
          </cell>
          <cell r="CU192">
            <v>243088</v>
          </cell>
          <cell r="CV192"/>
          <cell r="CW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cell r="CM193"/>
          <cell r="CN193"/>
          <cell r="CO193"/>
          <cell r="CP193"/>
          <cell r="CQ193"/>
          <cell r="CR193"/>
          <cell r="CS193"/>
          <cell r="CT193">
            <v>242971</v>
          </cell>
          <cell r="CU193">
            <v>243088</v>
          </cell>
          <cell r="CV193"/>
          <cell r="CW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cell r="CM194"/>
          <cell r="CN194"/>
          <cell r="CO194"/>
          <cell r="CP194"/>
          <cell r="CQ194"/>
          <cell r="CR194"/>
          <cell r="CS194"/>
          <cell r="CT194">
            <v>242971</v>
          </cell>
          <cell r="CU194">
            <v>243088</v>
          </cell>
          <cell r="CV194"/>
          <cell r="CW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cell r="CM195"/>
          <cell r="CN195"/>
          <cell r="CO195"/>
          <cell r="CP195"/>
          <cell r="CQ195"/>
          <cell r="CR195"/>
          <cell r="CS195"/>
          <cell r="CT195">
            <v>242971</v>
          </cell>
          <cell r="CU195">
            <v>243088</v>
          </cell>
          <cell r="CV195"/>
          <cell r="CW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cell r="CM196"/>
          <cell r="CN196"/>
          <cell r="CO196"/>
          <cell r="CP196"/>
          <cell r="CQ196"/>
          <cell r="CR196"/>
          <cell r="CS196"/>
          <cell r="CT196">
            <v>242971</v>
          </cell>
          <cell r="CU196"/>
          <cell r="CV196"/>
          <cell r="CW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cell r="CM197"/>
          <cell r="CN197"/>
          <cell r="CO197"/>
          <cell r="CP197"/>
          <cell r="CQ197"/>
          <cell r="CR197"/>
          <cell r="CS197"/>
          <cell r="CT197">
            <v>242971</v>
          </cell>
          <cell r="CU197">
            <v>243088</v>
          </cell>
          <cell r="CV197"/>
          <cell r="CW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cell r="CM198"/>
          <cell r="CN198"/>
          <cell r="CO198"/>
          <cell r="CP198"/>
          <cell r="CQ198"/>
          <cell r="CR198"/>
          <cell r="CS198"/>
          <cell r="CT198">
            <v>242971</v>
          </cell>
          <cell r="CU198">
            <v>243088</v>
          </cell>
          <cell r="CV198"/>
          <cell r="CW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cell r="CM199"/>
          <cell r="CN199"/>
          <cell r="CO199"/>
          <cell r="CP199"/>
          <cell r="CQ199"/>
          <cell r="CR199"/>
          <cell r="CS199"/>
          <cell r="CT199">
            <v>242971</v>
          </cell>
          <cell r="CU199">
            <v>243088</v>
          </cell>
          <cell r="CV199"/>
          <cell r="CW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cell r="CM200"/>
          <cell r="CN200"/>
          <cell r="CO200"/>
          <cell r="CP200"/>
          <cell r="CQ200"/>
          <cell r="CR200"/>
          <cell r="CS200"/>
          <cell r="CT200">
            <v>242971</v>
          </cell>
          <cell r="CU200">
            <v>243088</v>
          </cell>
          <cell r="CV200"/>
          <cell r="CW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cell r="CM201"/>
          <cell r="CN201"/>
          <cell r="CO201"/>
          <cell r="CP201"/>
          <cell r="CQ201"/>
          <cell r="CR201"/>
          <cell r="CS201"/>
          <cell r="CT201">
            <v>244031</v>
          </cell>
          <cell r="CU201">
            <v>244219</v>
          </cell>
          <cell r="CV201"/>
          <cell r="CW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cell r="CP202"/>
          <cell r="CQ202"/>
          <cell r="CR202"/>
          <cell r="CS202"/>
          <cell r="CT202">
            <v>242971</v>
          </cell>
          <cell r="CU202">
            <v>243069</v>
          </cell>
          <cell r="CV202"/>
          <cell r="CW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cell r="CP203"/>
          <cell r="CQ203"/>
          <cell r="CR203"/>
          <cell r="CS203"/>
          <cell r="CT203"/>
          <cell r="CU203"/>
          <cell r="CV203"/>
          <cell r="CW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cell r="CM204"/>
          <cell r="CN204"/>
          <cell r="CO204"/>
          <cell r="CP204"/>
          <cell r="CQ204"/>
          <cell r="CR204"/>
          <cell r="CS204"/>
          <cell r="CT204">
            <v>242971</v>
          </cell>
          <cell r="CU204">
            <v>243069</v>
          </cell>
          <cell r="CV204"/>
          <cell r="CW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cell r="CM205"/>
          <cell r="CN205"/>
          <cell r="CO205"/>
          <cell r="CP205"/>
          <cell r="CQ205"/>
          <cell r="CR205"/>
          <cell r="CS205"/>
          <cell r="CT205">
            <v>242971</v>
          </cell>
          <cell r="CU205"/>
          <cell r="CV205"/>
          <cell r="CW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cell r="CM206"/>
          <cell r="CN206"/>
          <cell r="CO206"/>
          <cell r="CP206"/>
          <cell r="CQ206"/>
          <cell r="CR206"/>
          <cell r="CS206"/>
          <cell r="CT206">
            <v>242971</v>
          </cell>
          <cell r="CU206"/>
          <cell r="CV206"/>
          <cell r="CW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cell r="CM207"/>
          <cell r="CN207"/>
          <cell r="CO207"/>
          <cell r="CP207"/>
          <cell r="CQ207"/>
          <cell r="CR207"/>
          <cell r="CS207"/>
          <cell r="CT207">
            <v>242971</v>
          </cell>
          <cell r="CU207">
            <v>243069</v>
          </cell>
          <cell r="CV207"/>
          <cell r="CW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cell r="CP208"/>
          <cell r="CQ208"/>
          <cell r="CR208"/>
          <cell r="CS208"/>
          <cell r="CT208"/>
          <cell r="CU208"/>
          <cell r="CV208"/>
          <cell r="CW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cell r="CP209"/>
          <cell r="CQ209"/>
          <cell r="CR209"/>
          <cell r="CS209"/>
          <cell r="CT209"/>
          <cell r="CU209"/>
          <cell r="CV209"/>
          <cell r="CW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cell r="CM210"/>
          <cell r="CN210"/>
          <cell r="CO210"/>
          <cell r="CP210"/>
          <cell r="CQ210"/>
          <cell r="CR210"/>
          <cell r="CS210"/>
          <cell r="CT210">
            <v>242971</v>
          </cell>
          <cell r="CU210"/>
          <cell r="CV210"/>
          <cell r="CW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cell r="CP211"/>
          <cell r="CQ211"/>
          <cell r="CR211"/>
          <cell r="CS211"/>
          <cell r="CT211"/>
          <cell r="CU211"/>
          <cell r="CV211"/>
          <cell r="CW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cell r="CM212"/>
          <cell r="CN212"/>
          <cell r="CO212"/>
          <cell r="CP212"/>
          <cell r="CQ212"/>
          <cell r="CR212"/>
          <cell r="CS212"/>
          <cell r="CT212">
            <v>242971</v>
          </cell>
          <cell r="CU212">
            <v>243069</v>
          </cell>
          <cell r="CV212"/>
          <cell r="CW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cell r="CM213"/>
          <cell r="CN213"/>
          <cell r="CO213"/>
          <cell r="CP213"/>
          <cell r="CQ213"/>
          <cell r="CR213"/>
          <cell r="CS213"/>
          <cell r="CT213">
            <v>243004</v>
          </cell>
          <cell r="CU213">
            <v>243141</v>
          </cell>
          <cell r="CV213"/>
          <cell r="CW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cell r="CM214"/>
          <cell r="CN214"/>
          <cell r="CO214"/>
          <cell r="CP214"/>
          <cell r="CQ214"/>
          <cell r="CR214"/>
          <cell r="CS214"/>
          <cell r="CT214">
            <v>242971</v>
          </cell>
          <cell r="CU214" t="str">
            <v>19/7/2565,
18/3/2568</v>
          </cell>
          <cell r="CV214"/>
          <cell r="CW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cell r="CM215"/>
          <cell r="CN215"/>
          <cell r="CO215"/>
          <cell r="CP215"/>
          <cell r="CQ215"/>
          <cell r="CR215"/>
          <cell r="CS215"/>
          <cell r="CT215">
            <v>242971</v>
          </cell>
          <cell r="CU215">
            <v>243088</v>
          </cell>
          <cell r="CV215"/>
          <cell r="CW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cell r="CM216"/>
          <cell r="CN216"/>
          <cell r="CO216"/>
          <cell r="CP216"/>
          <cell r="CQ216"/>
          <cell r="CR216"/>
          <cell r="CS216"/>
          <cell r="CT216">
            <v>242971</v>
          </cell>
          <cell r="CU216">
            <v>243088</v>
          </cell>
          <cell r="CV216"/>
          <cell r="CW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cell r="CM217"/>
          <cell r="CN217"/>
          <cell r="CO217"/>
          <cell r="CP217"/>
          <cell r="CQ217"/>
          <cell r="CR217"/>
          <cell r="CS217"/>
          <cell r="CT217">
            <v>242971</v>
          </cell>
          <cell r="CU217">
            <v>243088</v>
          </cell>
          <cell r="CV217"/>
          <cell r="CW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cell r="CM218"/>
          <cell r="CN218"/>
          <cell r="CO218"/>
          <cell r="CP218"/>
          <cell r="CQ218"/>
          <cell r="CR218"/>
          <cell r="CS218"/>
          <cell r="CT218">
            <v>242971</v>
          </cell>
          <cell r="CU218">
            <v>243088</v>
          </cell>
          <cell r="CV218"/>
          <cell r="CW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cell r="CM219"/>
          <cell r="CN219"/>
          <cell r="CO219"/>
          <cell r="CP219"/>
          <cell r="CQ219"/>
          <cell r="CR219"/>
          <cell r="CS219"/>
          <cell r="CT219">
            <v>243004</v>
          </cell>
          <cell r="CU219">
            <v>243141</v>
          </cell>
          <cell r="CV219"/>
          <cell r="CW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cell r="CP220"/>
          <cell r="CQ220"/>
          <cell r="CR220"/>
          <cell r="CS220"/>
          <cell r="CT220"/>
          <cell r="CU220"/>
          <cell r="CV220"/>
          <cell r="CW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cell r="CP221"/>
          <cell r="CQ221"/>
          <cell r="CR221"/>
          <cell r="CS221"/>
          <cell r="CT221"/>
          <cell r="CU221"/>
          <cell r="CV221"/>
          <cell r="CW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cell r="CP222"/>
          <cell r="CQ222"/>
          <cell r="CR222"/>
          <cell r="CS222"/>
          <cell r="CT222"/>
          <cell r="CU222"/>
          <cell r="CV222"/>
          <cell r="CW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cell r="CP223"/>
          <cell r="CQ223"/>
          <cell r="CR223"/>
          <cell r="CS223"/>
          <cell r="CT223"/>
          <cell r="CU223"/>
          <cell r="CV223"/>
          <cell r="CW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cell r="CN224"/>
          <cell r="CO224"/>
          <cell r="CP224"/>
          <cell r="CQ224"/>
          <cell r="CR224"/>
          <cell r="CS224"/>
          <cell r="CT224"/>
          <cell r="CU224">
            <v>243468</v>
          </cell>
          <cell r="CV224"/>
          <cell r="CW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cell r="CP225"/>
          <cell r="CQ225"/>
          <cell r="CR225"/>
          <cell r="CS225"/>
          <cell r="CT225"/>
          <cell r="CU225"/>
          <cell r="CV225"/>
          <cell r="CW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cell r="CP226"/>
          <cell r="CQ226"/>
          <cell r="CR226"/>
          <cell r="CS226"/>
          <cell r="CT226"/>
          <cell r="CU226"/>
          <cell r="CV226"/>
          <cell r="CW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cell r="CP227"/>
          <cell r="CQ227"/>
          <cell r="CR227"/>
          <cell r="CS227"/>
          <cell r="CT227"/>
          <cell r="CU227"/>
          <cell r="CV227"/>
          <cell r="CW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cell r="CP228"/>
          <cell r="CQ228"/>
          <cell r="CR228"/>
          <cell r="CS228"/>
          <cell r="CT228"/>
          <cell r="CU228"/>
          <cell r="CV228"/>
          <cell r="CW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cell r="CP229"/>
          <cell r="CQ229"/>
          <cell r="CR229"/>
          <cell r="CS229"/>
          <cell r="CT229"/>
          <cell r="CU229"/>
          <cell r="CV229"/>
          <cell r="CW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cell r="CP230"/>
          <cell r="CQ230"/>
          <cell r="CR230"/>
          <cell r="CS230"/>
          <cell r="CT230"/>
          <cell r="CU230"/>
          <cell r="CV230"/>
          <cell r="CW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cell r="CP231"/>
          <cell r="CQ231"/>
          <cell r="CR231"/>
          <cell r="CS231"/>
          <cell r="CT231"/>
          <cell r="CU231"/>
          <cell r="CV231"/>
          <cell r="CW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cell r="CP232"/>
          <cell r="CQ232"/>
          <cell r="CR232"/>
          <cell r="CS232"/>
          <cell r="CT232"/>
          <cell r="CU232"/>
          <cell r="CV232"/>
          <cell r="CW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cell r="CP233"/>
          <cell r="CQ233"/>
          <cell r="CR233"/>
          <cell r="CS233"/>
          <cell r="CT233"/>
          <cell r="CU233"/>
          <cell r="CV233"/>
          <cell r="CW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cell r="CP234"/>
          <cell r="CQ234"/>
          <cell r="CR234"/>
          <cell r="CS234"/>
          <cell r="CT234"/>
          <cell r="CU234"/>
          <cell r="CV234"/>
          <cell r="CW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cell r="CP235"/>
          <cell r="CQ235"/>
          <cell r="CR235"/>
          <cell r="CS235"/>
          <cell r="CT235"/>
          <cell r="CU235"/>
          <cell r="CV235"/>
          <cell r="CW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cell r="CP236"/>
          <cell r="CQ236"/>
          <cell r="CR236"/>
          <cell r="CS236"/>
          <cell r="CT236"/>
          <cell r="CU236"/>
          <cell r="CV236"/>
          <cell r="CW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cell r="CP237"/>
          <cell r="CQ237"/>
          <cell r="CR237"/>
          <cell r="CS237"/>
          <cell r="CT237"/>
          <cell r="CU237"/>
          <cell r="CV237"/>
          <cell r="CW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cell r="CP238"/>
          <cell r="CQ238"/>
          <cell r="CR238"/>
          <cell r="CS238"/>
          <cell r="CT238"/>
          <cell r="CU238"/>
          <cell r="CV238"/>
          <cell r="CW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cell r="CP239"/>
          <cell r="CQ239"/>
          <cell r="CR239"/>
          <cell r="CS239"/>
          <cell r="CT239"/>
          <cell r="CU239"/>
          <cell r="CV239"/>
          <cell r="CW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cell r="CP240"/>
          <cell r="CQ240"/>
          <cell r="CR240"/>
          <cell r="CS240"/>
          <cell r="CT240"/>
          <cell r="CU240"/>
          <cell r="CV240"/>
          <cell r="CW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cell r="CP241"/>
          <cell r="CQ241"/>
          <cell r="CR241"/>
          <cell r="CS241"/>
          <cell r="CT241"/>
          <cell r="CU241"/>
          <cell r="CV241"/>
          <cell r="CW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cell r="CP242"/>
          <cell r="CQ242"/>
          <cell r="CR242"/>
          <cell r="CS242"/>
          <cell r="CT242"/>
          <cell r="CU242"/>
          <cell r="CV242"/>
          <cell r="CW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cell r="CP243"/>
          <cell r="CQ243"/>
          <cell r="CR243"/>
          <cell r="CS243"/>
          <cell r="CT243"/>
          <cell r="CU243"/>
          <cell r="CV243"/>
          <cell r="CW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cell r="CP244"/>
          <cell r="CQ244"/>
          <cell r="CR244"/>
          <cell r="CS244"/>
          <cell r="CT244"/>
          <cell r="CU244"/>
          <cell r="CV244"/>
          <cell r="CW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cell r="CP245"/>
          <cell r="CQ245"/>
          <cell r="CR245"/>
          <cell r="CS245"/>
          <cell r="CT245"/>
          <cell r="CU245"/>
          <cell r="CV245"/>
          <cell r="CW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cell r="CM246"/>
          <cell r="CN246"/>
          <cell r="CO246"/>
          <cell r="CP246"/>
          <cell r="CQ246"/>
          <cell r="CR246"/>
          <cell r="CS246"/>
          <cell r="CT246">
            <v>242971</v>
          </cell>
          <cell r="CU246">
            <v>243088</v>
          </cell>
          <cell r="CV246"/>
          <cell r="CW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cell r="CM247"/>
          <cell r="CN247"/>
          <cell r="CO247"/>
          <cell r="CP247"/>
          <cell r="CQ247"/>
          <cell r="CR247"/>
          <cell r="CS247"/>
          <cell r="CT247">
            <v>242971</v>
          </cell>
          <cell r="CU247">
            <v>243088</v>
          </cell>
          <cell r="CV247"/>
          <cell r="CW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cell r="CM248"/>
          <cell r="CN248"/>
          <cell r="CO248"/>
          <cell r="CP248"/>
          <cell r="CQ248"/>
          <cell r="CR248"/>
          <cell r="CS248"/>
          <cell r="CT248">
            <v>242971</v>
          </cell>
          <cell r="CU248">
            <v>243141</v>
          </cell>
          <cell r="CV248"/>
          <cell r="CW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cell r="CM249"/>
          <cell r="CN249"/>
          <cell r="CO249"/>
          <cell r="CP249"/>
          <cell r="CQ249"/>
          <cell r="CR249"/>
          <cell r="CS249"/>
          <cell r="CT249">
            <v>243004</v>
          </cell>
          <cell r="CU249"/>
          <cell r="CV249"/>
          <cell r="CW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cell r="CN250"/>
          <cell r="CO250"/>
          <cell r="CP250"/>
          <cell r="CQ250"/>
          <cell r="CR250"/>
          <cell r="CS250"/>
          <cell r="CT250"/>
          <cell r="CU250">
            <v>243468</v>
          </cell>
          <cell r="CV250"/>
          <cell r="CW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cell r="CN251"/>
          <cell r="CO251"/>
          <cell r="CP251"/>
          <cell r="CQ251"/>
          <cell r="CR251"/>
          <cell r="CS251"/>
          <cell r="CT251"/>
          <cell r="CU251">
            <v>243141</v>
          </cell>
          <cell r="CV251"/>
          <cell r="CW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I252"/>
          <cell r="CJ252"/>
          <cell r="CK252" t="str">
            <v>ปฏิยุทธ์</v>
          </cell>
          <cell r="CL252"/>
          <cell r="CM252"/>
          <cell r="CN252"/>
          <cell r="CO252"/>
          <cell r="CP252"/>
          <cell r="CQ252"/>
          <cell r="CR252"/>
          <cell r="CS252"/>
          <cell r="CT252">
            <v>244149</v>
          </cell>
          <cell r="CU252"/>
          <cell r="CV252"/>
          <cell r="CW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I253"/>
          <cell r="CJ253">
            <v>3</v>
          </cell>
          <cell r="CK253" t="str">
            <v>นุสบา</v>
          </cell>
          <cell r="CL253"/>
          <cell r="CM253"/>
          <cell r="CN253"/>
          <cell r="CO253"/>
          <cell r="CP253"/>
          <cell r="CQ253"/>
          <cell r="CR253"/>
          <cell r="CS253"/>
          <cell r="CT253"/>
          <cell r="CU253"/>
          <cell r="CV253"/>
          <cell r="CW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I254"/>
          <cell r="CJ254">
            <v>1</v>
          </cell>
          <cell r="CK254" t="str">
            <v xml:space="preserve">นุสบา </v>
          </cell>
          <cell r="CL254"/>
          <cell r="CM254"/>
          <cell r="CN254"/>
          <cell r="CO254"/>
          <cell r="CP254"/>
          <cell r="CQ254"/>
          <cell r="CR254"/>
          <cell r="CS254"/>
          <cell r="CT254">
            <v>242971</v>
          </cell>
          <cell r="CU254"/>
          <cell r="CV254"/>
          <cell r="CW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cell r="CM255"/>
          <cell r="CN255"/>
          <cell r="CO255"/>
          <cell r="CP255"/>
          <cell r="CQ255"/>
          <cell r="CR255"/>
          <cell r="CS255"/>
          <cell r="CT255">
            <v>243004</v>
          </cell>
          <cell r="CU255">
            <v>243141</v>
          </cell>
          <cell r="CV255"/>
          <cell r="CW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cell r="CM256"/>
          <cell r="CN256"/>
          <cell r="CO256"/>
          <cell r="CP256"/>
          <cell r="CQ256"/>
          <cell r="CR256"/>
          <cell r="CS256"/>
          <cell r="CT256">
            <v>243004</v>
          </cell>
          <cell r="CU256" t="str">
            <v>10/9/2565,
23/5/2568</v>
          </cell>
          <cell r="CV256"/>
          <cell r="CW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cell r="CM257"/>
          <cell r="CN257"/>
          <cell r="CO257"/>
          <cell r="CP257"/>
          <cell r="CQ257"/>
          <cell r="CR257"/>
          <cell r="CS257"/>
          <cell r="CT257">
            <v>242971</v>
          </cell>
          <cell r="CU257"/>
          <cell r="CV257"/>
          <cell r="CW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cell r="CM258"/>
          <cell r="CN258"/>
          <cell r="CO258"/>
          <cell r="CP258"/>
          <cell r="CQ258"/>
          <cell r="CR258"/>
          <cell r="CS258"/>
          <cell r="CT258">
            <v>242971</v>
          </cell>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I259"/>
          <cell r="CJ259">
            <v>8</v>
          </cell>
          <cell r="CK259" t="str">
            <v>นุสบา</v>
          </cell>
          <cell r="CL259"/>
          <cell r="CM259"/>
          <cell r="CN259"/>
          <cell r="CO259"/>
          <cell r="CP259"/>
          <cell r="CQ259"/>
          <cell r="CR259"/>
          <cell r="CS259"/>
          <cell r="CT259" t="str">
            <v>24/3/2565,
22/5/2568</v>
          </cell>
          <cell r="CU259"/>
          <cell r="CV259"/>
          <cell r="CW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cell r="CM260"/>
          <cell r="CN260"/>
          <cell r="CO260"/>
          <cell r="CP260"/>
          <cell r="CQ260"/>
          <cell r="CR260"/>
          <cell r="CS260"/>
          <cell r="CT260">
            <v>242955</v>
          </cell>
          <cell r="CU260">
            <v>243218</v>
          </cell>
          <cell r="CV260"/>
          <cell r="CW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cell r="CM261"/>
          <cell r="CN261"/>
          <cell r="CO261"/>
          <cell r="CP261"/>
          <cell r="CQ261"/>
          <cell r="CR261"/>
          <cell r="CS261"/>
          <cell r="CT261">
            <v>244031</v>
          </cell>
          <cell r="CU261" t="str">
            <v>24/5/2566,
23/5/2568</v>
          </cell>
          <cell r="CV261"/>
          <cell r="CW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cell r="CM262"/>
          <cell r="CN262"/>
          <cell r="CO262"/>
          <cell r="CP262"/>
          <cell r="CQ262"/>
          <cell r="CR262"/>
          <cell r="CS262"/>
          <cell r="CT262">
            <v>242947</v>
          </cell>
          <cell r="CU262">
            <v>243333</v>
          </cell>
          <cell r="CV262"/>
          <cell r="CW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cell r="CM263"/>
          <cell r="CN263"/>
          <cell r="CO263"/>
          <cell r="CP263"/>
          <cell r="CQ263"/>
          <cell r="CR263"/>
          <cell r="CS263"/>
          <cell r="CT263">
            <v>242955</v>
          </cell>
          <cell r="CU263">
            <v>243367</v>
          </cell>
          <cell r="CV263"/>
          <cell r="CW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cell r="CM264"/>
          <cell r="CN264"/>
          <cell r="CO264"/>
          <cell r="CP264"/>
          <cell r="CQ264"/>
          <cell r="CR264"/>
          <cell r="CS264"/>
          <cell r="CT264">
            <v>242955</v>
          </cell>
          <cell r="CU264">
            <v>243367</v>
          </cell>
          <cell r="CV264"/>
          <cell r="CW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cell r="CM265"/>
          <cell r="CN265"/>
          <cell r="CO265"/>
          <cell r="CP265"/>
          <cell r="CQ265"/>
          <cell r="CR265"/>
          <cell r="CS265"/>
          <cell r="CT265">
            <v>242947</v>
          </cell>
          <cell r="CU265">
            <v>243397</v>
          </cell>
          <cell r="CV265"/>
          <cell r="CW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cell r="CP266"/>
          <cell r="CQ266"/>
          <cell r="CR266"/>
          <cell r="CS266"/>
          <cell r="CT266"/>
          <cell r="CU266"/>
          <cell r="CV266"/>
          <cell r="CW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cell r="CP267"/>
          <cell r="CQ267"/>
          <cell r="CR267"/>
          <cell r="CS267"/>
          <cell r="CT267"/>
          <cell r="CU267"/>
          <cell r="CV267"/>
          <cell r="CW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cell r="CM268"/>
          <cell r="CN268"/>
          <cell r="CO268"/>
          <cell r="CP268"/>
          <cell r="CQ268"/>
          <cell r="CR268"/>
          <cell r="CS268"/>
          <cell r="CT268">
            <v>242955</v>
          </cell>
          <cell r="CU268">
            <v>243397</v>
          </cell>
          <cell r="CV268"/>
          <cell r="CW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cell r="CM269"/>
          <cell r="CN269"/>
          <cell r="CO269"/>
          <cell r="CP269"/>
          <cell r="CQ269"/>
          <cell r="CR269"/>
          <cell r="CS269"/>
          <cell r="CT269">
            <v>242955</v>
          </cell>
          <cell r="CU269"/>
          <cell r="CV269"/>
          <cell r="CW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cell r="CP270"/>
          <cell r="CQ270"/>
          <cell r="CR270"/>
          <cell r="CS270"/>
          <cell r="CT270"/>
          <cell r="CU270"/>
          <cell r="CV270"/>
          <cell r="CW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cell r="CP271"/>
          <cell r="CQ271"/>
          <cell r="CR271"/>
          <cell r="CS271"/>
          <cell r="CT271"/>
          <cell r="CU271"/>
          <cell r="CV271"/>
          <cell r="CW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cell r="CM272"/>
          <cell r="CN272"/>
          <cell r="CO272"/>
          <cell r="CP272"/>
          <cell r="CQ272"/>
          <cell r="CR272"/>
          <cell r="CS272"/>
          <cell r="CT272">
            <v>242955</v>
          </cell>
          <cell r="CU272"/>
          <cell r="CV272"/>
          <cell r="CW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cell r="CM273"/>
          <cell r="CN273"/>
          <cell r="CO273"/>
          <cell r="CP273"/>
          <cell r="CQ273"/>
          <cell r="CR273"/>
          <cell r="CS273"/>
          <cell r="CT273">
            <v>242955</v>
          </cell>
          <cell r="CU273"/>
          <cell r="CV273"/>
          <cell r="CW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cell r="CM274"/>
          <cell r="CN274"/>
          <cell r="CO274"/>
          <cell r="CP274"/>
          <cell r="CQ274"/>
          <cell r="CR274"/>
          <cell r="CS274"/>
          <cell r="CT274">
            <v>242955</v>
          </cell>
          <cell r="CU274">
            <v>243397</v>
          </cell>
          <cell r="CV274"/>
          <cell r="CW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cell r="CM275"/>
          <cell r="CN275"/>
          <cell r="CO275"/>
          <cell r="CP275"/>
          <cell r="CQ275"/>
          <cell r="CR275"/>
          <cell r="CS275"/>
          <cell r="CT275">
            <v>242955</v>
          </cell>
          <cell r="CU275"/>
          <cell r="CV275"/>
          <cell r="CW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cell r="CM276"/>
          <cell r="CN276"/>
          <cell r="CO276"/>
          <cell r="CP276"/>
          <cell r="CQ276"/>
          <cell r="CR276"/>
          <cell r="CS276"/>
          <cell r="CT276">
            <v>242947</v>
          </cell>
          <cell r="CU276"/>
          <cell r="CV276"/>
          <cell r="CW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cell r="CM277"/>
          <cell r="CN277"/>
          <cell r="CO277"/>
          <cell r="CP277"/>
          <cell r="CQ277"/>
          <cell r="CR277"/>
          <cell r="CS277"/>
          <cell r="CT277">
            <v>242947</v>
          </cell>
          <cell r="CU277">
            <v>243397</v>
          </cell>
          <cell r="CV277"/>
          <cell r="CW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cell r="CP278"/>
          <cell r="CQ278"/>
          <cell r="CR278"/>
          <cell r="CS278"/>
          <cell r="CT278"/>
          <cell r="CU278"/>
          <cell r="CV278"/>
          <cell r="CW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cell r="CP279"/>
          <cell r="CQ279"/>
          <cell r="CR279"/>
          <cell r="CS279"/>
          <cell r="CT279"/>
          <cell r="CU279"/>
          <cell r="CV279"/>
          <cell r="CW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cell r="CM280"/>
          <cell r="CN280"/>
          <cell r="CO280"/>
          <cell r="CP280"/>
          <cell r="CQ280"/>
          <cell r="CR280"/>
          <cell r="CS280"/>
          <cell r="CT280">
            <v>242961</v>
          </cell>
          <cell r="CU280"/>
          <cell r="CV280"/>
          <cell r="CW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cell r="CN281"/>
          <cell r="CO281"/>
          <cell r="CP281"/>
          <cell r="CQ281"/>
          <cell r="CR281"/>
          <cell r="CS281"/>
          <cell r="CT281"/>
          <cell r="CU281">
            <v>243367</v>
          </cell>
          <cell r="CV281"/>
          <cell r="CW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cell r="CN282"/>
          <cell r="CO282"/>
          <cell r="CP282"/>
          <cell r="CQ282"/>
          <cell r="CR282"/>
          <cell r="CS282"/>
          <cell r="CT282"/>
          <cell r="CU282">
            <v>243397</v>
          </cell>
          <cell r="CV282"/>
          <cell r="CW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cell r="CP283"/>
          <cell r="CQ283"/>
          <cell r="CR283"/>
          <cell r="CS283"/>
          <cell r="CT283"/>
          <cell r="CU283">
            <v>243467</v>
          </cell>
          <cell r="CV283"/>
          <cell r="CW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cell r="CP284"/>
          <cell r="CQ284"/>
          <cell r="CR284"/>
          <cell r="CS284"/>
          <cell r="CT284"/>
          <cell r="CU284"/>
          <cell r="CV284"/>
          <cell r="CW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cell r="CN285"/>
          <cell r="CO285"/>
          <cell r="CP285"/>
          <cell r="CQ285"/>
          <cell r="CR285"/>
          <cell r="CS285"/>
          <cell r="CT285"/>
          <cell r="CU285">
            <v>243367</v>
          </cell>
          <cell r="CV285"/>
          <cell r="CW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cell r="CN286"/>
          <cell r="CO286"/>
          <cell r="CP286"/>
          <cell r="CQ286"/>
          <cell r="CR286"/>
          <cell r="CS286"/>
          <cell r="CT286"/>
          <cell r="CU286">
            <v>243397</v>
          </cell>
          <cell r="CV286"/>
          <cell r="CW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cell r="CM287"/>
          <cell r="CN287"/>
          <cell r="CO287"/>
          <cell r="CP287"/>
          <cell r="CQ287"/>
          <cell r="CR287"/>
          <cell r="CS287"/>
          <cell r="CT287">
            <v>242947</v>
          </cell>
          <cell r="CU287">
            <v>243218</v>
          </cell>
          <cell r="CV287"/>
          <cell r="CW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cell r="CN288"/>
          <cell r="CO288"/>
          <cell r="CP288"/>
          <cell r="CQ288"/>
          <cell r="CR288"/>
          <cell r="CS288"/>
          <cell r="CT288"/>
          <cell r="CU288">
            <v>243218</v>
          </cell>
          <cell r="CV288"/>
          <cell r="CW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cell r="CP289"/>
          <cell r="CQ289"/>
          <cell r="CR289"/>
          <cell r="CS289"/>
          <cell r="CT289"/>
          <cell r="CU289"/>
          <cell r="CV289"/>
          <cell r="CW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cell r="CP290"/>
          <cell r="CQ290"/>
          <cell r="CR290"/>
          <cell r="CS290"/>
          <cell r="CT290"/>
          <cell r="CU290"/>
          <cell r="CV290"/>
          <cell r="CW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cell r="CP291"/>
          <cell r="CQ291"/>
          <cell r="CR291"/>
          <cell r="CS291"/>
          <cell r="CT291"/>
          <cell r="CU291"/>
          <cell r="CV291"/>
          <cell r="CW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cell r="CP292"/>
          <cell r="CQ292"/>
          <cell r="CR292"/>
          <cell r="CS292"/>
          <cell r="CT292"/>
          <cell r="CU292"/>
          <cell r="CV292"/>
          <cell r="CW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cell r="CP293"/>
          <cell r="CQ293"/>
          <cell r="CR293"/>
          <cell r="CS293"/>
          <cell r="CT293"/>
          <cell r="CU293"/>
          <cell r="CV293"/>
          <cell r="CW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cell r="CP294"/>
          <cell r="CQ294"/>
          <cell r="CR294"/>
          <cell r="CS294"/>
          <cell r="CT294"/>
          <cell r="CU294"/>
          <cell r="CV294"/>
          <cell r="CW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cell r="CP295"/>
          <cell r="CQ295"/>
          <cell r="CR295"/>
          <cell r="CS295"/>
          <cell r="CT295"/>
          <cell r="CU295"/>
          <cell r="CV295"/>
          <cell r="CW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cell r="CP296"/>
          <cell r="CQ296"/>
          <cell r="CR296"/>
          <cell r="CS296"/>
          <cell r="CT296"/>
          <cell r="CU296"/>
          <cell r="CV296"/>
          <cell r="CW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cell r="CP297"/>
          <cell r="CQ297"/>
          <cell r="CR297"/>
          <cell r="CS297"/>
          <cell r="CT297"/>
          <cell r="CU297"/>
          <cell r="CV297"/>
          <cell r="CW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cell r="CP298"/>
          <cell r="CQ298"/>
          <cell r="CR298"/>
          <cell r="CS298"/>
          <cell r="CT298"/>
          <cell r="CU298"/>
          <cell r="CV298"/>
          <cell r="CW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cell r="CP299"/>
          <cell r="CQ299"/>
          <cell r="CR299"/>
          <cell r="CS299"/>
          <cell r="CT299"/>
          <cell r="CU299"/>
          <cell r="CV299"/>
          <cell r="CW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cell r="CP300"/>
          <cell r="CQ300"/>
          <cell r="CR300"/>
          <cell r="CS300"/>
          <cell r="CT300"/>
          <cell r="CU300"/>
          <cell r="CV300"/>
          <cell r="CW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cell r="CP301"/>
          <cell r="CQ301"/>
          <cell r="CR301"/>
          <cell r="CS301"/>
          <cell r="CT301"/>
          <cell r="CU301"/>
          <cell r="CV301"/>
          <cell r="CW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cell r="CM302"/>
          <cell r="CN302"/>
          <cell r="CO302"/>
          <cell r="CP302"/>
          <cell r="CQ302"/>
          <cell r="CR302"/>
          <cell r="CS302"/>
          <cell r="CT302">
            <v>243852</v>
          </cell>
          <cell r="CU302"/>
          <cell r="CV302"/>
          <cell r="CW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cell r="CP303"/>
          <cell r="CQ303"/>
          <cell r="CR303"/>
          <cell r="CS303"/>
          <cell r="CT303"/>
          <cell r="CU303"/>
          <cell r="CV303"/>
          <cell r="CW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cell r="CP304"/>
          <cell r="CQ304"/>
          <cell r="CR304"/>
          <cell r="CS304"/>
          <cell r="CT304"/>
          <cell r="CU304"/>
          <cell r="CV304"/>
          <cell r="CW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cell r="CP305"/>
          <cell r="CQ305"/>
          <cell r="CR305"/>
          <cell r="CS305"/>
          <cell r="CT305"/>
          <cell r="CU305"/>
          <cell r="CV305"/>
          <cell r="CW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cell r="CP306"/>
          <cell r="CQ306"/>
          <cell r="CR306"/>
          <cell r="CS306"/>
          <cell r="CT306"/>
          <cell r="CU306"/>
          <cell r="CV306"/>
          <cell r="CW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cell r="CP307"/>
          <cell r="CQ307"/>
          <cell r="CR307"/>
          <cell r="CS307"/>
          <cell r="CT307"/>
          <cell r="CU307"/>
          <cell r="CV307"/>
          <cell r="CW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cell r="CP308"/>
          <cell r="CQ308"/>
          <cell r="CR308"/>
          <cell r="CS308"/>
          <cell r="CT308"/>
          <cell r="CU308"/>
          <cell r="CV308"/>
          <cell r="CW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cell r="CP309"/>
          <cell r="CQ309"/>
          <cell r="CR309"/>
          <cell r="CS309"/>
          <cell r="CT309"/>
          <cell r="CU309"/>
          <cell r="CV309"/>
          <cell r="CW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cell r="CP310"/>
          <cell r="CQ310"/>
          <cell r="CR310"/>
          <cell r="CS310"/>
          <cell r="CT310"/>
          <cell r="CU310"/>
          <cell r="CV310"/>
          <cell r="CW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cell r="CP311"/>
          <cell r="CQ311"/>
          <cell r="CR311"/>
          <cell r="CS311"/>
          <cell r="CT311"/>
          <cell r="CU311"/>
          <cell r="CV311"/>
          <cell r="CW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cell r="CP312"/>
          <cell r="CQ312"/>
          <cell r="CR312"/>
          <cell r="CS312"/>
          <cell r="CT312"/>
          <cell r="CU312"/>
          <cell r="CV312"/>
          <cell r="CW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cell r="CP313"/>
          <cell r="CQ313"/>
          <cell r="CR313"/>
          <cell r="CS313"/>
          <cell r="CT313"/>
          <cell r="CU313"/>
          <cell r="CV313"/>
          <cell r="CW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cell r="CP314"/>
          <cell r="CQ314"/>
          <cell r="CR314"/>
          <cell r="CS314"/>
          <cell r="CT314"/>
          <cell r="CU314"/>
          <cell r="CV314"/>
          <cell r="CW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cell r="CP315"/>
          <cell r="CQ315"/>
          <cell r="CR315"/>
          <cell r="CS315"/>
          <cell r="CT315"/>
          <cell r="CU315"/>
          <cell r="CV315"/>
          <cell r="CW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cell r="CM316"/>
          <cell r="CN316"/>
          <cell r="CO316"/>
          <cell r="CP316"/>
          <cell r="CQ316"/>
          <cell r="CR316"/>
          <cell r="CS316"/>
          <cell r="CT316">
            <v>243004</v>
          </cell>
          <cell r="CU316">
            <v>243141</v>
          </cell>
          <cell r="CV316"/>
          <cell r="CW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cell r="CP317"/>
          <cell r="CQ317"/>
          <cell r="CR317"/>
          <cell r="CS317"/>
          <cell r="CT317"/>
          <cell r="CU317"/>
          <cell r="CV317"/>
          <cell r="CW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cell r="CP318"/>
          <cell r="CQ318"/>
          <cell r="CR318"/>
          <cell r="CS318"/>
          <cell r="CT318"/>
          <cell r="CU318"/>
          <cell r="CV318"/>
          <cell r="CW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Q319"/>
          <cell r="CR319">
            <v>4</v>
          </cell>
          <cell r="CS319" t="str">
            <v>นุสบา</v>
          </cell>
          <cell r="CT319"/>
          <cell r="CU319"/>
          <cell r="CV319"/>
          <cell r="CW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cell r="CP320"/>
          <cell r="CQ320"/>
          <cell r="CR320"/>
          <cell r="CS320"/>
          <cell r="CT320"/>
          <cell r="CU320"/>
          <cell r="CV320"/>
          <cell r="CW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cell r="CP321"/>
          <cell r="CQ321"/>
          <cell r="CR321"/>
          <cell r="CS321"/>
          <cell r="CT321"/>
          <cell r="CU321"/>
          <cell r="CV321"/>
          <cell r="CW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cell r="CP322"/>
          <cell r="CQ322"/>
          <cell r="CR322"/>
          <cell r="CS322"/>
          <cell r="CT322"/>
          <cell r="CU322"/>
          <cell r="CV322"/>
          <cell r="CW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cell r="CP323"/>
          <cell r="CQ323"/>
          <cell r="CR323"/>
          <cell r="CS323"/>
          <cell r="CT323"/>
          <cell r="CU323"/>
          <cell r="CV323"/>
          <cell r="CW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cell r="CP324"/>
          <cell r="CQ324"/>
          <cell r="CR324"/>
          <cell r="CS324"/>
          <cell r="CT324"/>
          <cell r="CU324"/>
          <cell r="CV324"/>
          <cell r="CW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cell r="CP325"/>
          <cell r="CQ325"/>
          <cell r="CR325"/>
          <cell r="CS325"/>
          <cell r="CT325"/>
          <cell r="CU325"/>
          <cell r="CV325"/>
          <cell r="CW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cell r="CP326"/>
          <cell r="CQ326"/>
          <cell r="CR326"/>
          <cell r="CS326"/>
          <cell r="CT326"/>
          <cell r="CU326"/>
          <cell r="CV326"/>
          <cell r="CW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cell r="CP327"/>
          <cell r="CQ327"/>
          <cell r="CR327"/>
          <cell r="CS327"/>
          <cell r="CT327"/>
          <cell r="CU327"/>
          <cell r="CV327"/>
          <cell r="CW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cell r="CP328"/>
          <cell r="CQ328"/>
          <cell r="CR328"/>
          <cell r="CS328"/>
          <cell r="CT328"/>
          <cell r="CU328"/>
          <cell r="CV328"/>
          <cell r="CW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cell r="CP329"/>
          <cell r="CQ329"/>
          <cell r="CR329"/>
          <cell r="CS329"/>
          <cell r="CT329"/>
          <cell r="CU329"/>
          <cell r="CV329"/>
          <cell r="CW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cell r="CM330"/>
          <cell r="CN330"/>
          <cell r="CO330"/>
          <cell r="CP330"/>
          <cell r="CQ330"/>
          <cell r="CR330"/>
          <cell r="CS330"/>
          <cell r="CT330">
            <v>243854</v>
          </cell>
          <cell r="CU330"/>
          <cell r="CV330"/>
          <cell r="CW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cell r="CP331"/>
          <cell r="CQ331"/>
          <cell r="CR331"/>
          <cell r="CS331"/>
          <cell r="CT331"/>
          <cell r="CU331"/>
          <cell r="CV331"/>
          <cell r="CW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cell r="CP332"/>
          <cell r="CQ332"/>
          <cell r="CR332"/>
          <cell r="CS332"/>
          <cell r="CT332"/>
          <cell r="CU332"/>
          <cell r="CV332"/>
          <cell r="CW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cell r="CP333"/>
          <cell r="CQ333"/>
          <cell r="CR333"/>
          <cell r="CS333"/>
          <cell r="CT333"/>
          <cell r="CU333"/>
          <cell r="CV333"/>
          <cell r="CW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cell r="CP334"/>
          <cell r="CQ334"/>
          <cell r="CR334"/>
          <cell r="CS334"/>
          <cell r="CT334"/>
          <cell r="CU334"/>
          <cell r="CV334"/>
          <cell r="CW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cell r="CP335"/>
          <cell r="CQ335"/>
          <cell r="CR335"/>
          <cell r="CS335"/>
          <cell r="CT335"/>
          <cell r="CU335"/>
          <cell r="CV335"/>
          <cell r="CW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cell r="CP336"/>
          <cell r="CQ336"/>
          <cell r="CR336"/>
          <cell r="CS336"/>
          <cell r="CT336"/>
          <cell r="CU336"/>
          <cell r="CV336"/>
          <cell r="CW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cell r="CM337"/>
          <cell r="CN337"/>
          <cell r="CO337"/>
          <cell r="CP337"/>
          <cell r="CQ337"/>
          <cell r="CR337"/>
          <cell r="CS337"/>
          <cell r="CT337">
            <v>243844</v>
          </cell>
          <cell r="CU337"/>
          <cell r="CV337"/>
          <cell r="CW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cell r="CP338"/>
          <cell r="CQ338"/>
          <cell r="CR338"/>
          <cell r="CS338"/>
          <cell r="CT338"/>
          <cell r="CU338"/>
          <cell r="CV338"/>
          <cell r="CW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cell r="CM339"/>
          <cell r="CN339"/>
          <cell r="CO339"/>
          <cell r="CP339"/>
          <cell r="CQ339"/>
          <cell r="CR339"/>
          <cell r="CS339"/>
          <cell r="CT339">
            <v>243844</v>
          </cell>
          <cell r="CU339"/>
          <cell r="CV339"/>
          <cell r="CW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cell r="CP340"/>
          <cell r="CQ340"/>
          <cell r="CR340"/>
          <cell r="CS340"/>
          <cell r="CT340"/>
          <cell r="CU340"/>
          <cell r="CV340"/>
          <cell r="CW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cell r="CP341"/>
          <cell r="CQ341"/>
          <cell r="CR341"/>
          <cell r="CS341"/>
          <cell r="CT341"/>
          <cell r="CU341"/>
          <cell r="CV341"/>
          <cell r="CW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cell r="CP342"/>
          <cell r="CQ342"/>
          <cell r="CR342"/>
          <cell r="CS342"/>
          <cell r="CT342"/>
          <cell r="CU342"/>
          <cell r="CV342"/>
          <cell r="CW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cell r="CP343"/>
          <cell r="CQ343"/>
          <cell r="CR343"/>
          <cell r="CS343"/>
          <cell r="CT343"/>
          <cell r="CU343"/>
          <cell r="CV343"/>
          <cell r="CW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cell r="CP344"/>
          <cell r="CQ344"/>
          <cell r="CR344"/>
          <cell r="CS344"/>
          <cell r="CT344"/>
          <cell r="CU344"/>
          <cell r="CV344"/>
          <cell r="CW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cell r="CP345"/>
          <cell r="CQ345"/>
          <cell r="CR345"/>
          <cell r="CS345"/>
          <cell r="CT345"/>
          <cell r="CU345"/>
          <cell r="CV345"/>
          <cell r="CW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cell r="CP346"/>
          <cell r="CQ346"/>
          <cell r="CR346"/>
          <cell r="CS346"/>
          <cell r="CT346">
            <v>243936</v>
          </cell>
          <cell r="CU346"/>
          <cell r="CV346"/>
          <cell r="CW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cell r="CP347"/>
          <cell r="CQ347"/>
          <cell r="CR347"/>
          <cell r="CS347"/>
          <cell r="CT347"/>
          <cell r="CU347"/>
          <cell r="CV347"/>
          <cell r="CW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cell r="CM348"/>
          <cell r="CN348"/>
          <cell r="CO348"/>
          <cell r="CP348"/>
          <cell r="CQ348"/>
          <cell r="CR348"/>
          <cell r="CS348"/>
          <cell r="CT348">
            <v>243910</v>
          </cell>
          <cell r="CU348"/>
          <cell r="CV348"/>
          <cell r="CW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cell r="CM349"/>
          <cell r="CN349"/>
          <cell r="CO349"/>
          <cell r="CP349"/>
          <cell r="CQ349"/>
          <cell r="CR349"/>
          <cell r="CS349"/>
          <cell r="CT349">
            <v>243004</v>
          </cell>
          <cell r="CU349">
            <v>243141</v>
          </cell>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cell r="CN350"/>
          <cell r="CO350"/>
          <cell r="CP350"/>
          <cell r="CQ350"/>
          <cell r="CR350"/>
          <cell r="CS350"/>
          <cell r="CT350"/>
          <cell r="CU350">
            <v>243141</v>
          </cell>
          <cell r="CV350"/>
          <cell r="CW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cell r="CM351"/>
          <cell r="CN351"/>
          <cell r="CO351"/>
          <cell r="CP351"/>
          <cell r="CQ351"/>
          <cell r="CR351"/>
          <cell r="CS351"/>
          <cell r="CT351">
            <v>243088</v>
          </cell>
          <cell r="CU351"/>
          <cell r="CV351"/>
          <cell r="CW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cell r="CM352"/>
          <cell r="CN352"/>
          <cell r="CO352"/>
          <cell r="CP352"/>
          <cell r="CQ352"/>
          <cell r="CR352"/>
          <cell r="CS352"/>
          <cell r="CT352">
            <v>243004</v>
          </cell>
          <cell r="CU352">
            <v>243141</v>
          </cell>
          <cell r="CV352"/>
          <cell r="CW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cell r="CP353"/>
          <cell r="CQ353"/>
          <cell r="CR353"/>
          <cell r="CS353"/>
          <cell r="CT353"/>
          <cell r="CU353"/>
          <cell r="CV353"/>
          <cell r="CW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cell r="CP354"/>
          <cell r="CQ354"/>
          <cell r="CR354"/>
          <cell r="CS354"/>
          <cell r="CT354"/>
          <cell r="CU354"/>
          <cell r="CV354"/>
          <cell r="CW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cell r="CM355"/>
          <cell r="CN355"/>
          <cell r="CO355"/>
          <cell r="CP355"/>
          <cell r="CQ355"/>
          <cell r="CR355"/>
          <cell r="CS355"/>
          <cell r="CT355">
            <v>243852</v>
          </cell>
          <cell r="CU355"/>
          <cell r="CV355"/>
          <cell r="CW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cell r="CP356"/>
          <cell r="CQ356"/>
          <cell r="CR356"/>
          <cell r="CS356"/>
          <cell r="CT356"/>
          <cell r="CU356"/>
          <cell r="CV356"/>
          <cell r="CW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cell r="CP357"/>
          <cell r="CQ357"/>
          <cell r="CR357"/>
          <cell r="CS357"/>
          <cell r="CT357"/>
          <cell r="CU357"/>
          <cell r="CV357"/>
          <cell r="CW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cell r="CP358"/>
          <cell r="CQ358"/>
          <cell r="CR358"/>
          <cell r="CS358"/>
          <cell r="CT358"/>
          <cell r="CU358"/>
          <cell r="CV358"/>
          <cell r="CW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cell r="CM359"/>
          <cell r="CN359"/>
          <cell r="CO359"/>
          <cell r="CP359"/>
          <cell r="CQ359"/>
          <cell r="CR359"/>
          <cell r="CS359"/>
          <cell r="CT359">
            <v>243910</v>
          </cell>
          <cell r="CU359"/>
          <cell r="CV359"/>
          <cell r="CW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cell r="CP360"/>
          <cell r="CQ360"/>
          <cell r="CR360"/>
          <cell r="CS360"/>
          <cell r="CT360"/>
          <cell r="CU360"/>
          <cell r="CV360"/>
          <cell r="CW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cell r="CP361"/>
          <cell r="CQ361"/>
          <cell r="CR361"/>
          <cell r="CS361"/>
          <cell r="CT361"/>
          <cell r="CU361"/>
          <cell r="CV361"/>
          <cell r="CW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cell r="CP362"/>
          <cell r="CQ362"/>
          <cell r="CR362"/>
          <cell r="CS362"/>
          <cell r="CT362"/>
          <cell r="CU362"/>
          <cell r="CV362"/>
          <cell r="CW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cell r="CP363"/>
          <cell r="CQ363"/>
          <cell r="CR363"/>
          <cell r="CS363"/>
          <cell r="CT363"/>
          <cell r="CU363"/>
          <cell r="CV363"/>
          <cell r="CW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cell r="CP364"/>
          <cell r="CQ364"/>
          <cell r="CR364"/>
          <cell r="CS364"/>
          <cell r="CT364"/>
          <cell r="CU364"/>
          <cell r="CV364"/>
          <cell r="CW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cell r="CP365"/>
          <cell r="CQ365"/>
          <cell r="CR365"/>
          <cell r="CS365"/>
          <cell r="CT365"/>
          <cell r="CU365"/>
          <cell r="CV365"/>
          <cell r="CW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cell r="CP366"/>
          <cell r="CQ366"/>
          <cell r="CR366"/>
          <cell r="CS366"/>
          <cell r="CT366"/>
          <cell r="CU366"/>
          <cell r="CV366"/>
          <cell r="CW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cell r="CP367"/>
          <cell r="CQ367"/>
          <cell r="CR367"/>
          <cell r="CS367"/>
          <cell r="CT367"/>
          <cell r="CU367"/>
          <cell r="CV367"/>
          <cell r="CW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cell r="CM368"/>
          <cell r="CN368"/>
          <cell r="CO368"/>
          <cell r="CP368"/>
          <cell r="CQ368"/>
          <cell r="CR368"/>
          <cell r="CS368"/>
          <cell r="CT368">
            <v>243902</v>
          </cell>
          <cell r="CU368"/>
          <cell r="CV368"/>
          <cell r="CW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cell r="CP369"/>
          <cell r="CQ369"/>
          <cell r="CR369"/>
          <cell r="CS369"/>
          <cell r="CT369"/>
          <cell r="CU369"/>
          <cell r="CV369"/>
          <cell r="CW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cell r="CP370"/>
          <cell r="CQ370"/>
          <cell r="CR370"/>
          <cell r="CS370"/>
          <cell r="CT370"/>
          <cell r="CU370"/>
          <cell r="CV370"/>
          <cell r="CW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cell r="CP371"/>
          <cell r="CQ371"/>
          <cell r="CR371"/>
          <cell r="CS371"/>
          <cell r="CT371"/>
          <cell r="CU371"/>
          <cell r="CV371"/>
          <cell r="CW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cell r="CP372"/>
          <cell r="CQ372"/>
          <cell r="CR372"/>
          <cell r="CS372"/>
          <cell r="CT372"/>
          <cell r="CU372"/>
          <cell r="CV372"/>
          <cell r="CW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cell r="CP373"/>
          <cell r="CQ373"/>
          <cell r="CR373"/>
          <cell r="CS373"/>
          <cell r="CT373"/>
          <cell r="CU373"/>
          <cell r="CV373"/>
          <cell r="CW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cell r="CP374"/>
          <cell r="CQ374"/>
          <cell r="CR374"/>
          <cell r="CS374"/>
          <cell r="CT374"/>
          <cell r="CU374"/>
          <cell r="CV374"/>
          <cell r="CW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cell r="CP375"/>
          <cell r="CQ375"/>
          <cell r="CR375"/>
          <cell r="CS375"/>
          <cell r="CT375"/>
          <cell r="CU375"/>
          <cell r="CV375"/>
          <cell r="CW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cell r="CP376"/>
          <cell r="CQ376"/>
          <cell r="CR376"/>
          <cell r="CS376"/>
          <cell r="CT376"/>
          <cell r="CU376"/>
          <cell r="CV376"/>
          <cell r="CW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cell r="CP377"/>
          <cell r="CQ377"/>
          <cell r="CR377"/>
          <cell r="CS377"/>
          <cell r="CT377"/>
          <cell r="CU377"/>
          <cell r="CV377"/>
          <cell r="CW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cell r="CP378"/>
          <cell r="CQ378"/>
          <cell r="CR378"/>
          <cell r="CS378"/>
          <cell r="CT378"/>
          <cell r="CU378"/>
          <cell r="CV378"/>
          <cell r="CW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cell r="CP379"/>
          <cell r="CQ379"/>
          <cell r="CR379"/>
          <cell r="CS379"/>
          <cell r="CT379"/>
          <cell r="CU379"/>
          <cell r="CV379"/>
          <cell r="CW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cell r="CM380"/>
          <cell r="CN380"/>
          <cell r="CO380"/>
          <cell r="CP380"/>
          <cell r="CQ380"/>
          <cell r="CR380"/>
          <cell r="CS380"/>
          <cell r="CT380">
            <v>244031</v>
          </cell>
          <cell r="CU380">
            <v>244127</v>
          </cell>
          <cell r="CV380"/>
          <cell r="CW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cell r="CP381"/>
          <cell r="CQ381"/>
          <cell r="CR381"/>
          <cell r="CS381"/>
          <cell r="CT381"/>
          <cell r="CU381"/>
          <cell r="CV381"/>
          <cell r="CW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cell r="CP382"/>
          <cell r="CQ382"/>
          <cell r="CR382"/>
          <cell r="CS382"/>
          <cell r="CT382"/>
          <cell r="CU382"/>
          <cell r="CV382"/>
          <cell r="CW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cell r="CP383"/>
          <cell r="CQ383"/>
          <cell r="CR383"/>
          <cell r="CS383"/>
          <cell r="CT383"/>
          <cell r="CU383"/>
          <cell r="CV383"/>
          <cell r="CW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cell r="CN384"/>
          <cell r="CO384"/>
          <cell r="CP384"/>
          <cell r="CQ384"/>
          <cell r="CR384"/>
          <cell r="CS384"/>
          <cell r="CT384"/>
          <cell r="CU384">
            <v>243468</v>
          </cell>
          <cell r="CV384"/>
          <cell r="CW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cell r="CP385"/>
          <cell r="CQ385"/>
          <cell r="CR385"/>
          <cell r="CS385"/>
          <cell r="CT385"/>
          <cell r="CU385"/>
          <cell r="CV385"/>
          <cell r="CW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cell r="CP386"/>
          <cell r="CQ386"/>
          <cell r="CR386"/>
          <cell r="CS386"/>
          <cell r="CT386"/>
          <cell r="CU386"/>
          <cell r="CV386"/>
          <cell r="CW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cell r="CP387"/>
          <cell r="CQ387"/>
          <cell r="CR387"/>
          <cell r="CS387"/>
          <cell r="CT387"/>
          <cell r="CU387"/>
          <cell r="CV387"/>
          <cell r="CW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cell r="CP388"/>
          <cell r="CQ388"/>
          <cell r="CR388"/>
          <cell r="CS388"/>
          <cell r="CT388"/>
          <cell r="CU388"/>
          <cell r="CV388"/>
          <cell r="CW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cell r="CP389"/>
          <cell r="CQ389"/>
          <cell r="CR389"/>
          <cell r="CS389"/>
          <cell r="CT389"/>
          <cell r="CU389"/>
          <cell r="CV389"/>
          <cell r="CW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cell r="CP390"/>
          <cell r="CQ390"/>
          <cell r="CR390"/>
          <cell r="CS390"/>
          <cell r="CT390"/>
          <cell r="CU390"/>
          <cell r="CV390"/>
          <cell r="CW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cell r="CP391"/>
          <cell r="CQ391"/>
          <cell r="CR391"/>
          <cell r="CS391"/>
          <cell r="CT391"/>
          <cell r="CU391"/>
          <cell r="CV391"/>
          <cell r="CW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cell r="CP392"/>
          <cell r="CQ392"/>
          <cell r="CR392"/>
          <cell r="CS392"/>
          <cell r="CT392"/>
          <cell r="CU392"/>
          <cell r="CV392"/>
          <cell r="CW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cell r="CM393"/>
          <cell r="CN393"/>
          <cell r="CO393"/>
          <cell r="CP393"/>
          <cell r="CQ393"/>
          <cell r="CR393"/>
          <cell r="CS393"/>
          <cell r="CT393">
            <v>243854</v>
          </cell>
          <cell r="CU393"/>
          <cell r="CV393"/>
          <cell r="CW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cell r="CN394"/>
          <cell r="CO394"/>
          <cell r="CP394"/>
          <cell r="CQ394"/>
          <cell r="CR394"/>
          <cell r="CS394"/>
          <cell r="CT394"/>
          <cell r="CU394">
            <v>243468</v>
          </cell>
          <cell r="CV394"/>
          <cell r="CW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cell r="CP395"/>
          <cell r="CQ395"/>
          <cell r="CR395"/>
          <cell r="CS395"/>
          <cell r="CT395"/>
          <cell r="CU395"/>
          <cell r="CV395"/>
          <cell r="CW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cell r="CP396"/>
          <cell r="CQ396"/>
          <cell r="CR396"/>
          <cell r="CS396"/>
          <cell r="CT396"/>
          <cell r="CU396"/>
          <cell r="CV396"/>
          <cell r="CW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cell r="CP397"/>
          <cell r="CQ397"/>
          <cell r="CR397"/>
          <cell r="CS397"/>
          <cell r="CT397"/>
          <cell r="CU397"/>
          <cell r="CV397"/>
          <cell r="CW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cell r="CP398"/>
          <cell r="CQ398"/>
          <cell r="CR398"/>
          <cell r="CS398"/>
          <cell r="CT398"/>
          <cell r="CU398"/>
          <cell r="CV398"/>
          <cell r="CW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cell r="CP399"/>
          <cell r="CQ399"/>
          <cell r="CR399"/>
          <cell r="CS399"/>
          <cell r="CT399"/>
          <cell r="CU399"/>
          <cell r="CV399"/>
          <cell r="CW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cell r="CP400"/>
          <cell r="CQ400"/>
          <cell r="CR400"/>
          <cell r="CS400"/>
          <cell r="CT400"/>
          <cell r="CU400"/>
          <cell r="CV400"/>
          <cell r="CW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cell r="CP401"/>
          <cell r="CQ401"/>
          <cell r="CR401"/>
          <cell r="CS401"/>
          <cell r="CT401"/>
          <cell r="CU401"/>
          <cell r="CV401"/>
          <cell r="CW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cell r="CP402"/>
          <cell r="CQ402"/>
          <cell r="CR402"/>
          <cell r="CS402"/>
          <cell r="CT402"/>
          <cell r="CU402"/>
          <cell r="CV402"/>
          <cell r="CW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cell r="CM403"/>
          <cell r="CN403"/>
          <cell r="CO403"/>
          <cell r="CP403"/>
          <cell r="CQ403"/>
          <cell r="CR403"/>
          <cell r="CS403"/>
          <cell r="CT403">
            <v>243844</v>
          </cell>
          <cell r="CU403"/>
          <cell r="CV403"/>
          <cell r="CW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cell r="CP404"/>
          <cell r="CQ404"/>
          <cell r="CR404"/>
          <cell r="CS404"/>
          <cell r="CT404"/>
          <cell r="CU404"/>
          <cell r="CV404"/>
          <cell r="CW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cell r="CP405"/>
          <cell r="CQ405"/>
          <cell r="CR405"/>
          <cell r="CS405"/>
          <cell r="CT405"/>
          <cell r="CU405"/>
          <cell r="CV405"/>
          <cell r="CW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cell r="CP406"/>
          <cell r="CQ406"/>
          <cell r="CR406"/>
          <cell r="CS406"/>
          <cell r="CT406"/>
          <cell r="CU406"/>
          <cell r="CV406"/>
          <cell r="CW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cell r="CP407"/>
          <cell r="CQ407"/>
          <cell r="CR407"/>
          <cell r="CS407"/>
          <cell r="CT407"/>
          <cell r="CU407"/>
          <cell r="CV407"/>
          <cell r="CW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I408"/>
          <cell r="CJ408"/>
          <cell r="CK408" t="str">
            <v>ปฏิยุทธ์</v>
          </cell>
          <cell r="CL408"/>
          <cell r="CM408"/>
          <cell r="CN408"/>
          <cell r="CO408"/>
          <cell r="CP408"/>
          <cell r="CQ408"/>
          <cell r="CR408"/>
          <cell r="CS408"/>
          <cell r="CT408"/>
          <cell r="CU408"/>
          <cell r="CV408"/>
          <cell r="CW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cell r="CP409"/>
          <cell r="CQ409"/>
          <cell r="CR409"/>
          <cell r="CS409"/>
          <cell r="CT409"/>
          <cell r="CU409"/>
          <cell r="CV409"/>
          <cell r="CW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cell r="CP410"/>
          <cell r="CQ410"/>
          <cell r="CR410"/>
          <cell r="CS410"/>
          <cell r="CT410"/>
          <cell r="CU410"/>
          <cell r="CV410"/>
          <cell r="CW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cell r="CP411"/>
          <cell r="CQ411"/>
          <cell r="CR411"/>
          <cell r="CS411"/>
          <cell r="CT411"/>
          <cell r="CU411"/>
          <cell r="CV411"/>
          <cell r="CW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Q412"/>
          <cell r="CR412"/>
          <cell r="CS412" t="str">
            <v>ปฏิยุทธ์</v>
          </cell>
          <cell r="CT412">
            <v>244149</v>
          </cell>
          <cell r="CU412"/>
          <cell r="CV412"/>
          <cell r="CW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I413"/>
          <cell r="CJ413"/>
          <cell r="CK413" t="str">
            <v>ปฏิยุทธ์</v>
          </cell>
          <cell r="CL413"/>
          <cell r="CM413"/>
          <cell r="CN413"/>
          <cell r="CO413"/>
          <cell r="CP413"/>
          <cell r="CQ413"/>
          <cell r="CR413"/>
          <cell r="CS413"/>
          <cell r="CT413">
            <v>244149</v>
          </cell>
          <cell r="CU413"/>
          <cell r="CV413"/>
          <cell r="CW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cell r="CP414"/>
          <cell r="CQ414"/>
          <cell r="CR414"/>
          <cell r="CS414"/>
          <cell r="CT414"/>
          <cell r="CU414"/>
          <cell r="CV414"/>
          <cell r="CW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cell r="CM415"/>
          <cell r="CN415"/>
          <cell r="CO415"/>
          <cell r="CP415"/>
          <cell r="CQ415"/>
          <cell r="CR415"/>
          <cell r="CS415"/>
          <cell r="CT415">
            <v>243854</v>
          </cell>
          <cell r="CU415"/>
          <cell r="CV415"/>
          <cell r="CW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cell r="CP416"/>
          <cell r="CQ416"/>
          <cell r="CR416"/>
          <cell r="CS416"/>
          <cell r="CT416"/>
          <cell r="CU416"/>
          <cell r="CV416"/>
          <cell r="CW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cell r="CP417"/>
          <cell r="CQ417"/>
          <cell r="CR417"/>
          <cell r="CS417"/>
          <cell r="CT417"/>
          <cell r="CU417"/>
          <cell r="CV417"/>
          <cell r="CW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cell r="CN418"/>
          <cell r="CO418"/>
          <cell r="CP418"/>
          <cell r="CQ418"/>
          <cell r="CR418"/>
          <cell r="CS418"/>
          <cell r="CT418"/>
          <cell r="CU418">
            <v>243468</v>
          </cell>
          <cell r="CV418"/>
          <cell r="CW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cell r="CP419"/>
          <cell r="CQ419"/>
          <cell r="CR419"/>
          <cell r="CS419"/>
          <cell r="CT419"/>
          <cell r="CU419"/>
          <cell r="CV419"/>
          <cell r="CW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cell r="CP420"/>
          <cell r="CQ420"/>
          <cell r="CR420"/>
          <cell r="CS420"/>
          <cell r="CT420"/>
          <cell r="CU420"/>
          <cell r="CV420"/>
          <cell r="CW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cell r="CP421"/>
          <cell r="CQ421"/>
          <cell r="CR421"/>
          <cell r="CS421"/>
          <cell r="CT421"/>
          <cell r="CU421"/>
          <cell r="CV421"/>
          <cell r="CW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cell r="CP422"/>
          <cell r="CQ422"/>
          <cell r="CR422"/>
          <cell r="CS422"/>
          <cell r="CT422"/>
          <cell r="CU422"/>
          <cell r="CV422"/>
          <cell r="CW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cell r="CP423"/>
          <cell r="CQ423"/>
          <cell r="CR423"/>
          <cell r="CS423"/>
          <cell r="CT423"/>
          <cell r="CU423"/>
          <cell r="CV423"/>
          <cell r="CW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cell r="CP424"/>
          <cell r="CQ424"/>
          <cell r="CR424"/>
          <cell r="CS424"/>
          <cell r="CT424"/>
          <cell r="CU424"/>
          <cell r="CV424"/>
          <cell r="CW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cell r="CP425"/>
          <cell r="CQ425"/>
          <cell r="CR425"/>
          <cell r="CS425"/>
          <cell r="CT425"/>
          <cell r="CU425"/>
          <cell r="CV425"/>
          <cell r="CW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cell r="CP426"/>
          <cell r="CQ426"/>
          <cell r="CR426"/>
          <cell r="CS426"/>
          <cell r="CT426"/>
          <cell r="CU426"/>
          <cell r="CV426"/>
          <cell r="CW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cell r="CP427"/>
          <cell r="CQ427"/>
          <cell r="CR427"/>
          <cell r="CS427"/>
          <cell r="CT427"/>
          <cell r="CU427"/>
          <cell r="CV427"/>
          <cell r="CW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cell r="CP428"/>
          <cell r="CQ428"/>
          <cell r="CR428"/>
          <cell r="CS428"/>
          <cell r="CT428"/>
          <cell r="CU428"/>
          <cell r="CV428"/>
          <cell r="CW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cell r="CP429"/>
          <cell r="CQ429"/>
          <cell r="CR429"/>
          <cell r="CS429"/>
          <cell r="CT429"/>
          <cell r="CU429"/>
          <cell r="CV429"/>
          <cell r="CW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cell r="CP430"/>
          <cell r="CQ430"/>
          <cell r="CR430"/>
          <cell r="CS430"/>
          <cell r="CT430"/>
          <cell r="CU430"/>
          <cell r="CV430"/>
          <cell r="CW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cell r="CP431"/>
          <cell r="CQ431"/>
          <cell r="CR431"/>
          <cell r="CS431"/>
          <cell r="CT431"/>
          <cell r="CU431"/>
          <cell r="CV431"/>
          <cell r="CW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cell r="CP432"/>
          <cell r="CQ432"/>
          <cell r="CR432"/>
          <cell r="CS432"/>
          <cell r="CT432"/>
          <cell r="CU432"/>
          <cell r="CV432"/>
          <cell r="CW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cell r="CP433"/>
          <cell r="CQ433"/>
          <cell r="CR433"/>
          <cell r="CS433"/>
          <cell r="CT433"/>
          <cell r="CU433"/>
          <cell r="CV433"/>
          <cell r="CW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cell r="CP434"/>
          <cell r="CQ434"/>
          <cell r="CR434"/>
          <cell r="CS434"/>
          <cell r="CT434"/>
          <cell r="CU434"/>
          <cell r="CV434"/>
          <cell r="CW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cell r="CP435"/>
          <cell r="CQ435"/>
          <cell r="CR435"/>
          <cell r="CS435"/>
          <cell r="CT435"/>
          <cell r="CU435"/>
          <cell r="CV435"/>
          <cell r="CW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cell r="CP436"/>
          <cell r="CQ436"/>
          <cell r="CR436"/>
          <cell r="CS436"/>
          <cell r="CT436"/>
          <cell r="CU436"/>
          <cell r="CV436"/>
          <cell r="CW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cell r="CP437"/>
          <cell r="CQ437"/>
          <cell r="CR437"/>
          <cell r="CS437"/>
          <cell r="CT437"/>
          <cell r="CU437"/>
          <cell r="CV437"/>
          <cell r="CW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cell r="CP438"/>
          <cell r="CQ438"/>
          <cell r="CR438"/>
          <cell r="CS438"/>
          <cell r="CT438"/>
          <cell r="CU438"/>
          <cell r="CV438"/>
          <cell r="CW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cell r="CP439"/>
          <cell r="CQ439"/>
          <cell r="CR439"/>
          <cell r="CS439"/>
          <cell r="CT439"/>
          <cell r="CU439"/>
          <cell r="CV439"/>
          <cell r="CW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cell r="CP440"/>
          <cell r="CQ440"/>
          <cell r="CR440"/>
          <cell r="CS440"/>
          <cell r="CT440"/>
          <cell r="CU440"/>
          <cell r="CV440"/>
          <cell r="CW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cell r="CP441"/>
          <cell r="CQ441"/>
          <cell r="CR441"/>
          <cell r="CS441"/>
          <cell r="CT441"/>
          <cell r="CU441"/>
          <cell r="CV441"/>
          <cell r="CW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cell r="CP442"/>
          <cell r="CQ442"/>
          <cell r="CR442"/>
          <cell r="CS442"/>
          <cell r="CT442"/>
          <cell r="CU442"/>
          <cell r="CV442"/>
          <cell r="CW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cell r="CP443"/>
          <cell r="CQ443"/>
          <cell r="CR443"/>
          <cell r="CS443"/>
          <cell r="CT443"/>
          <cell r="CU443"/>
          <cell r="CV443"/>
          <cell r="CW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cell r="CP444"/>
          <cell r="CQ444"/>
          <cell r="CR444"/>
          <cell r="CS444"/>
          <cell r="CT444"/>
          <cell r="CU444"/>
          <cell r="CV444"/>
          <cell r="CW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cell r="CP445"/>
          <cell r="CQ445"/>
          <cell r="CR445"/>
          <cell r="CS445"/>
          <cell r="CT445"/>
          <cell r="CU445"/>
          <cell r="CV445"/>
          <cell r="CW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cell r="CP446"/>
          <cell r="CQ446"/>
          <cell r="CR446"/>
          <cell r="CS446"/>
          <cell r="CT446">
            <v>243941</v>
          </cell>
          <cell r="CU446"/>
          <cell r="CV446"/>
          <cell r="CW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cell r="CP447"/>
          <cell r="CQ447"/>
          <cell r="CR447"/>
          <cell r="CS447"/>
          <cell r="CT447"/>
          <cell r="CU447"/>
          <cell r="CV447"/>
          <cell r="CW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cell r="CP448"/>
          <cell r="CQ448"/>
          <cell r="CR448"/>
          <cell r="CS448"/>
          <cell r="CT448"/>
          <cell r="CU448"/>
          <cell r="CV448"/>
          <cell r="CW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cell r="CP449"/>
          <cell r="CQ449"/>
          <cell r="CR449"/>
          <cell r="CS449"/>
          <cell r="CT449"/>
          <cell r="CU449"/>
          <cell r="CV449"/>
          <cell r="CW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cell r="CP450"/>
          <cell r="CQ450"/>
          <cell r="CR450"/>
          <cell r="CS450"/>
          <cell r="CT450"/>
          <cell r="CU450"/>
          <cell r="CV450"/>
          <cell r="CW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cell r="CP451"/>
          <cell r="CQ451"/>
          <cell r="CR451"/>
          <cell r="CS451"/>
          <cell r="CT451">
            <v>243936</v>
          </cell>
          <cell r="CU451"/>
          <cell r="CV451"/>
          <cell r="CW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cell r="CP452"/>
          <cell r="CQ452"/>
          <cell r="CR452"/>
          <cell r="CS452"/>
          <cell r="CT452"/>
          <cell r="CU452"/>
          <cell r="CV452"/>
          <cell r="CW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cell r="CP453"/>
          <cell r="CQ453"/>
          <cell r="CR453"/>
          <cell r="CS453"/>
          <cell r="CT453">
            <v>243936</v>
          </cell>
          <cell r="CU453"/>
          <cell r="CV453"/>
          <cell r="CW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cell r="CP454"/>
          <cell r="CQ454"/>
          <cell r="CR454"/>
          <cell r="CS454"/>
          <cell r="CT454"/>
          <cell r="CU454"/>
          <cell r="CV454"/>
          <cell r="CW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cell r="CP455"/>
          <cell r="CQ455"/>
          <cell r="CR455"/>
          <cell r="CS455"/>
          <cell r="CT455"/>
          <cell r="CU455"/>
          <cell r="CV455"/>
          <cell r="CW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cell r="CP456"/>
          <cell r="CQ456"/>
          <cell r="CR456"/>
          <cell r="CS456"/>
          <cell r="CT456"/>
          <cell r="CU456"/>
          <cell r="CV456"/>
          <cell r="CW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cell r="CP457"/>
          <cell r="CQ457"/>
          <cell r="CR457"/>
          <cell r="CS457"/>
          <cell r="CT457"/>
          <cell r="CU457"/>
          <cell r="CV457"/>
          <cell r="CW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cell r="CP458"/>
          <cell r="CQ458"/>
          <cell r="CR458"/>
          <cell r="CS458"/>
          <cell r="CT458"/>
          <cell r="CU458"/>
          <cell r="CV458"/>
          <cell r="CW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cell r="CP459"/>
          <cell r="CQ459"/>
          <cell r="CR459"/>
          <cell r="CS459"/>
          <cell r="CT459"/>
          <cell r="CU459"/>
          <cell r="CV459"/>
          <cell r="CW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cell r="CP460"/>
          <cell r="CQ460"/>
          <cell r="CR460"/>
          <cell r="CS460"/>
          <cell r="CT460"/>
          <cell r="CU460"/>
          <cell r="CV460"/>
          <cell r="CW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cell r="CP461"/>
          <cell r="CQ461"/>
          <cell r="CR461"/>
          <cell r="CS461"/>
          <cell r="CT461"/>
          <cell r="CU461"/>
          <cell r="CV461"/>
          <cell r="CW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cell r="CP462"/>
          <cell r="CQ462"/>
          <cell r="CR462"/>
          <cell r="CS462"/>
          <cell r="CT462"/>
          <cell r="CU462"/>
          <cell r="CV462"/>
          <cell r="CW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cell r="CP463"/>
          <cell r="CQ463"/>
          <cell r="CR463"/>
          <cell r="CS463"/>
          <cell r="CT463"/>
          <cell r="CU463"/>
          <cell r="CV463"/>
          <cell r="CW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cell r="CP464"/>
          <cell r="CQ464"/>
          <cell r="CR464"/>
          <cell r="CS464"/>
          <cell r="CT464"/>
          <cell r="CU464"/>
          <cell r="CV464"/>
          <cell r="CW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cell r="CP465"/>
          <cell r="CQ465"/>
          <cell r="CR465"/>
          <cell r="CS465"/>
          <cell r="CT465"/>
          <cell r="CU465"/>
          <cell r="CV465"/>
          <cell r="CW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cell r="CP466"/>
          <cell r="CQ466"/>
          <cell r="CR466"/>
          <cell r="CS466"/>
          <cell r="CT466"/>
          <cell r="CU466"/>
          <cell r="CV466"/>
          <cell r="CW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cell r="CP467"/>
          <cell r="CQ467"/>
          <cell r="CR467"/>
          <cell r="CS467"/>
          <cell r="CT467"/>
          <cell r="CU467"/>
          <cell r="CV467"/>
          <cell r="CW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cell r="CP468"/>
          <cell r="CQ468"/>
          <cell r="CR468"/>
          <cell r="CS468"/>
          <cell r="CT468"/>
          <cell r="CU468"/>
          <cell r="CV468"/>
          <cell r="CW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cell r="CP469"/>
          <cell r="CQ469"/>
          <cell r="CR469"/>
          <cell r="CS469"/>
          <cell r="CT469"/>
          <cell r="CU469"/>
          <cell r="CV469"/>
          <cell r="CW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cell r="CP470"/>
          <cell r="CQ470"/>
          <cell r="CR470"/>
          <cell r="CS470"/>
          <cell r="CT470"/>
          <cell r="CU470"/>
          <cell r="CV470"/>
          <cell r="CW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cell r="CP471"/>
          <cell r="CQ471"/>
          <cell r="CR471"/>
          <cell r="CS471"/>
          <cell r="CT471"/>
          <cell r="CU471"/>
          <cell r="CV471"/>
          <cell r="CW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I472"/>
          <cell r="CJ472"/>
          <cell r="CK472" t="str">
            <v>ปฏิยุทธ์</v>
          </cell>
          <cell r="CL472"/>
          <cell r="CM472"/>
          <cell r="CN472"/>
          <cell r="CO472"/>
          <cell r="CP472"/>
          <cell r="CQ472"/>
          <cell r="CR472"/>
          <cell r="CS472"/>
          <cell r="CT472">
            <v>244146</v>
          </cell>
          <cell r="CU472"/>
          <cell r="CV472"/>
          <cell r="CW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cell r="CP473"/>
          <cell r="CQ473"/>
          <cell r="CR473"/>
          <cell r="CS473"/>
          <cell r="CT473"/>
          <cell r="CU473"/>
          <cell r="CV473"/>
          <cell r="CW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cell r="CP474"/>
          <cell r="CQ474"/>
          <cell r="CR474"/>
          <cell r="CS474"/>
          <cell r="CT474"/>
          <cell r="CU474"/>
          <cell r="CV474"/>
          <cell r="CW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cell r="CN475"/>
          <cell r="CO475"/>
          <cell r="CP475"/>
          <cell r="CQ475"/>
          <cell r="CR475"/>
          <cell r="CS475"/>
          <cell r="CT475"/>
          <cell r="CU475">
            <v>243468</v>
          </cell>
          <cell r="CV475"/>
          <cell r="CW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cell r="CP476"/>
          <cell r="CQ476"/>
          <cell r="CR476"/>
          <cell r="CS476"/>
          <cell r="CT476"/>
          <cell r="CU476">
            <v>243468</v>
          </cell>
          <cell r="CV476"/>
          <cell r="CW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cell r="CP477"/>
          <cell r="CQ477"/>
          <cell r="CR477"/>
          <cell r="CS477"/>
          <cell r="CT477"/>
          <cell r="CU477"/>
          <cell r="CV477"/>
          <cell r="CW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cell r="CP478"/>
          <cell r="CQ478"/>
          <cell r="CR478"/>
          <cell r="CS478"/>
          <cell r="CT478"/>
          <cell r="CU478"/>
          <cell r="CV478"/>
          <cell r="CW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cell r="CP479"/>
          <cell r="CQ479"/>
          <cell r="CR479"/>
          <cell r="CS479"/>
          <cell r="CT479"/>
          <cell r="CU479"/>
          <cell r="CV479"/>
          <cell r="CW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cell r="CP480"/>
          <cell r="CQ480"/>
          <cell r="CR480"/>
          <cell r="CS480"/>
          <cell r="CT480"/>
          <cell r="CU480"/>
          <cell r="CV480"/>
          <cell r="CW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cell r="CP481"/>
          <cell r="CQ481"/>
          <cell r="CR481"/>
          <cell r="CS481"/>
          <cell r="CT481"/>
          <cell r="CU481"/>
          <cell r="CV481"/>
          <cell r="CW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cell r="CP482"/>
          <cell r="CQ482"/>
          <cell r="CR482"/>
          <cell r="CS482"/>
          <cell r="CT482"/>
          <cell r="CU482"/>
          <cell r="CV482"/>
          <cell r="CW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cell r="CP483"/>
          <cell r="CQ483"/>
          <cell r="CR483"/>
          <cell r="CS483"/>
          <cell r="CT483"/>
          <cell r="CU483"/>
          <cell r="CV483"/>
          <cell r="CW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cell r="CP484"/>
          <cell r="CQ484"/>
          <cell r="CR484"/>
          <cell r="CS484"/>
          <cell r="CT484"/>
          <cell r="CU484"/>
          <cell r="CV484"/>
          <cell r="CW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cell r="CP485"/>
          <cell r="CQ485"/>
          <cell r="CR485"/>
          <cell r="CS485"/>
          <cell r="CT485"/>
          <cell r="CU485"/>
          <cell r="CV485"/>
          <cell r="CW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cell r="CP486"/>
          <cell r="CQ486"/>
          <cell r="CR486"/>
          <cell r="CS486"/>
          <cell r="CT486"/>
          <cell r="CU486"/>
          <cell r="CV486"/>
          <cell r="CW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cell r="CP487"/>
          <cell r="CQ487"/>
          <cell r="CR487"/>
          <cell r="CS487"/>
          <cell r="CT487"/>
          <cell r="CU487"/>
          <cell r="CV487"/>
          <cell r="CW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cell r="CP488"/>
          <cell r="CQ488"/>
          <cell r="CR488"/>
          <cell r="CS488"/>
          <cell r="CT488"/>
          <cell r="CU488"/>
          <cell r="CV488"/>
          <cell r="CW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cell r="CP489"/>
          <cell r="CQ489"/>
          <cell r="CR489"/>
          <cell r="CS489"/>
          <cell r="CT489"/>
          <cell r="CU489"/>
          <cell r="CV489"/>
          <cell r="CW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cell r="CP490"/>
          <cell r="CQ490"/>
          <cell r="CR490"/>
          <cell r="CS490"/>
          <cell r="CT490"/>
          <cell r="CU490"/>
          <cell r="CV490"/>
          <cell r="CW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cell r="CP491"/>
          <cell r="CQ491"/>
          <cell r="CR491"/>
          <cell r="CS491"/>
          <cell r="CT491"/>
          <cell r="CU491"/>
          <cell r="CV491"/>
          <cell r="CW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cell r="CP492"/>
          <cell r="CQ492"/>
          <cell r="CR492"/>
          <cell r="CS492"/>
          <cell r="CT492"/>
          <cell r="CU492"/>
          <cell r="CV492"/>
          <cell r="CW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cell r="CP493"/>
          <cell r="CQ493"/>
          <cell r="CR493"/>
          <cell r="CS493"/>
          <cell r="CT493"/>
          <cell r="CU493"/>
          <cell r="CV493"/>
          <cell r="CW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cell r="CP494"/>
          <cell r="CQ494"/>
          <cell r="CR494"/>
          <cell r="CS494"/>
          <cell r="CT494"/>
          <cell r="CU494"/>
          <cell r="CV494"/>
          <cell r="CW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cell r="CP495"/>
          <cell r="CQ495"/>
          <cell r="CR495"/>
          <cell r="CS495"/>
          <cell r="CT495"/>
          <cell r="CU495"/>
          <cell r="CV495"/>
          <cell r="CW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cell r="CP496"/>
          <cell r="CQ496"/>
          <cell r="CR496"/>
          <cell r="CS496"/>
          <cell r="CT496"/>
          <cell r="CU496"/>
          <cell r="CV496"/>
          <cell r="CW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cell r="CP497"/>
          <cell r="CQ497"/>
          <cell r="CR497"/>
          <cell r="CS497"/>
          <cell r="CT497"/>
          <cell r="CU497"/>
          <cell r="CV497"/>
          <cell r="CW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cell r="CP498"/>
          <cell r="CQ498"/>
          <cell r="CR498"/>
          <cell r="CS498"/>
          <cell r="CT498"/>
          <cell r="CU498"/>
          <cell r="CV498"/>
          <cell r="CW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cell r="CP499"/>
          <cell r="CQ499"/>
          <cell r="CR499"/>
          <cell r="CS499"/>
          <cell r="CT499"/>
          <cell r="CU499"/>
          <cell r="CV499"/>
          <cell r="CW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cell r="CP500"/>
          <cell r="CQ500"/>
          <cell r="CR500"/>
          <cell r="CS500"/>
          <cell r="CT500"/>
          <cell r="CU500"/>
          <cell r="CV500"/>
          <cell r="CW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cell r="CP501"/>
          <cell r="CQ501"/>
          <cell r="CR501"/>
          <cell r="CS501"/>
          <cell r="CT501"/>
          <cell r="CU501"/>
          <cell r="CV501"/>
          <cell r="CW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cell r="CP502"/>
          <cell r="CQ502"/>
          <cell r="CR502"/>
          <cell r="CS502"/>
          <cell r="CT502"/>
          <cell r="CU502"/>
          <cell r="CV502"/>
          <cell r="CW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cell r="CP503"/>
          <cell r="CQ503"/>
          <cell r="CR503"/>
          <cell r="CS503"/>
          <cell r="CT503"/>
          <cell r="CU503"/>
          <cell r="CV503"/>
          <cell r="CW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cell r="CP504"/>
          <cell r="CQ504"/>
          <cell r="CR504"/>
          <cell r="CS504"/>
          <cell r="CT504"/>
          <cell r="CU504"/>
          <cell r="CV504"/>
          <cell r="CW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cell r="CP505"/>
          <cell r="CQ505"/>
          <cell r="CR505"/>
          <cell r="CS505"/>
          <cell r="CT505"/>
          <cell r="CU505"/>
          <cell r="CV505"/>
          <cell r="CW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cell r="CP506"/>
          <cell r="CQ506"/>
          <cell r="CR506"/>
          <cell r="CS506"/>
          <cell r="CT506"/>
          <cell r="CU506"/>
          <cell r="CV506"/>
          <cell r="CW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cell r="CP507"/>
          <cell r="CQ507"/>
          <cell r="CR507"/>
          <cell r="CS507"/>
          <cell r="CT507"/>
          <cell r="CU507"/>
          <cell r="CV507"/>
          <cell r="CW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cell r="CP508"/>
          <cell r="CQ508"/>
          <cell r="CR508"/>
          <cell r="CS508"/>
          <cell r="CT508"/>
          <cell r="CU508"/>
          <cell r="CV508"/>
          <cell r="CW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cell r="CP509"/>
          <cell r="CQ509"/>
          <cell r="CR509"/>
          <cell r="CS509"/>
          <cell r="CT509"/>
          <cell r="CU509"/>
          <cell r="CV509"/>
          <cell r="CW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cell r="CP510"/>
          <cell r="CQ510"/>
          <cell r="CR510"/>
          <cell r="CS510"/>
          <cell r="CT510"/>
          <cell r="CU510"/>
          <cell r="CV510"/>
          <cell r="CW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cell r="CP511"/>
          <cell r="CQ511"/>
          <cell r="CR511"/>
          <cell r="CS511"/>
          <cell r="CT511"/>
          <cell r="CU511"/>
          <cell r="CV511"/>
          <cell r="CW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cell r="CP512"/>
          <cell r="CQ512"/>
          <cell r="CR512"/>
          <cell r="CS512"/>
          <cell r="CT512"/>
          <cell r="CU512"/>
          <cell r="CV512"/>
          <cell r="CW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cell r="CP513"/>
          <cell r="CQ513"/>
          <cell r="CR513"/>
          <cell r="CS513"/>
          <cell r="CT513"/>
          <cell r="CU513"/>
          <cell r="CV513"/>
          <cell r="CW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cell r="CP514"/>
          <cell r="CQ514"/>
          <cell r="CR514"/>
          <cell r="CS514"/>
          <cell r="CT514"/>
          <cell r="CU514"/>
          <cell r="CV514"/>
          <cell r="CW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cell r="CP515"/>
          <cell r="CQ515"/>
          <cell r="CR515"/>
          <cell r="CS515"/>
          <cell r="CT515"/>
          <cell r="CU515"/>
          <cell r="CV515"/>
          <cell r="CW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cell r="CP516"/>
          <cell r="CQ516"/>
          <cell r="CR516"/>
          <cell r="CS516"/>
          <cell r="CT516"/>
          <cell r="CU516"/>
          <cell r="CV516"/>
          <cell r="CW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cell r="CP517"/>
          <cell r="CQ517"/>
          <cell r="CR517"/>
          <cell r="CS517"/>
          <cell r="CT517"/>
          <cell r="CU517"/>
          <cell r="CV517"/>
          <cell r="CW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cell r="CM518"/>
          <cell r="CN518"/>
          <cell r="CO518"/>
          <cell r="CP518"/>
          <cell r="CQ518"/>
          <cell r="CR518"/>
          <cell r="CS518"/>
          <cell r="CT518">
            <v>244031</v>
          </cell>
          <cell r="CU518">
            <v>244219</v>
          </cell>
          <cell r="CV518"/>
          <cell r="CW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cell r="CP519"/>
          <cell r="CQ519"/>
          <cell r="CR519"/>
          <cell r="CS519"/>
          <cell r="CT519"/>
          <cell r="CU519">
            <v>244219</v>
          </cell>
          <cell r="CV519"/>
          <cell r="CW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cell r="CP520"/>
          <cell r="CQ520"/>
          <cell r="CR520"/>
          <cell r="CS520"/>
          <cell r="CT520"/>
          <cell r="CU520"/>
          <cell r="CV520"/>
          <cell r="CW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cell r="CP521"/>
          <cell r="CQ521"/>
          <cell r="CR521"/>
          <cell r="CS521"/>
          <cell r="CT521"/>
          <cell r="CU521"/>
          <cell r="CV521"/>
          <cell r="CW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cell r="CP522"/>
          <cell r="CQ522"/>
          <cell r="CR522"/>
          <cell r="CS522"/>
          <cell r="CT522"/>
          <cell r="CU522"/>
          <cell r="CV522"/>
          <cell r="CW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cell r="CP523"/>
          <cell r="CQ523"/>
          <cell r="CR523"/>
          <cell r="CS523"/>
          <cell r="CT523"/>
          <cell r="CU523"/>
          <cell r="CV523"/>
          <cell r="CW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cell r="CP524"/>
          <cell r="CQ524"/>
          <cell r="CR524"/>
          <cell r="CS524"/>
          <cell r="CT524"/>
          <cell r="CU524">
            <v>244127</v>
          </cell>
          <cell r="CV524"/>
          <cell r="CW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cell r="CP525"/>
          <cell r="CQ525"/>
          <cell r="CR525"/>
          <cell r="CS525"/>
          <cell r="CT525"/>
          <cell r="CU525"/>
          <cell r="CV525"/>
          <cell r="CW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cell r="CM526"/>
          <cell r="CN526"/>
          <cell r="CO526"/>
          <cell r="CP526"/>
          <cell r="CQ526"/>
          <cell r="CR526"/>
          <cell r="CS526"/>
          <cell r="CT526">
            <v>244031</v>
          </cell>
          <cell r="CU526">
            <v>244219</v>
          </cell>
          <cell r="CV526"/>
          <cell r="CW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cell r="CN527"/>
          <cell r="CO527"/>
          <cell r="CP527"/>
          <cell r="CQ527"/>
          <cell r="CR527"/>
          <cell r="CS527"/>
          <cell r="CT527"/>
          <cell r="CU527">
            <v>243468</v>
          </cell>
          <cell r="CV527"/>
          <cell r="CW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cell r="CP528"/>
          <cell r="CQ528"/>
          <cell r="CR528"/>
          <cell r="CS528"/>
          <cell r="CT528"/>
          <cell r="CU528">
            <v>244127</v>
          </cell>
          <cell r="CV528"/>
          <cell r="CW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cell r="CN529"/>
          <cell r="CO529"/>
          <cell r="CP529"/>
          <cell r="CQ529"/>
          <cell r="CR529"/>
          <cell r="CS529"/>
          <cell r="CT529"/>
          <cell r="CU529" t="str">
            <v>3/8/2566, 
23/5/2568</v>
          </cell>
          <cell r="CV529"/>
          <cell r="CW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cell r="CN530"/>
          <cell r="CO530"/>
          <cell r="CP530"/>
          <cell r="CQ530"/>
          <cell r="CR530"/>
          <cell r="CS530"/>
          <cell r="CT530"/>
          <cell r="CU530" t="str">
            <v>3/8/2566,
23/5/2568</v>
          </cell>
          <cell r="CV530"/>
          <cell r="CW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cell r="CN531"/>
          <cell r="CO531"/>
          <cell r="CP531"/>
          <cell r="CQ531"/>
          <cell r="CR531"/>
          <cell r="CS531"/>
          <cell r="CT531"/>
          <cell r="CU531">
            <v>243468</v>
          </cell>
          <cell r="CV531"/>
          <cell r="CW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cell r="CP532"/>
          <cell r="CQ532"/>
          <cell r="CR532"/>
          <cell r="CS532"/>
          <cell r="CT532"/>
          <cell r="CU532"/>
          <cell r="CV532"/>
          <cell r="CW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cell r="CP533"/>
          <cell r="CQ533"/>
          <cell r="CR533"/>
          <cell r="CS533"/>
          <cell r="CT533"/>
          <cell r="CU533"/>
          <cell r="CV533"/>
          <cell r="CW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cell r="CP534"/>
          <cell r="CQ534"/>
          <cell r="CR534"/>
          <cell r="CS534"/>
          <cell r="CT534"/>
          <cell r="CU534"/>
          <cell r="CV534"/>
          <cell r="CW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cell r="CP535"/>
          <cell r="CQ535"/>
          <cell r="CR535"/>
          <cell r="CS535"/>
          <cell r="CT535"/>
          <cell r="CU535"/>
          <cell r="CV535"/>
          <cell r="CW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cell r="CP536"/>
          <cell r="CQ536"/>
          <cell r="CR536"/>
          <cell r="CS536"/>
          <cell r="CT536"/>
          <cell r="CU536"/>
          <cell r="CV536"/>
          <cell r="CW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cell r="CP537"/>
          <cell r="CQ537"/>
          <cell r="CR537"/>
          <cell r="CS537"/>
          <cell r="CT537"/>
          <cell r="CU537"/>
          <cell r="CV537"/>
          <cell r="CW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cell r="CP538"/>
          <cell r="CQ538"/>
          <cell r="CR538"/>
          <cell r="CS538"/>
          <cell r="CT538"/>
          <cell r="CU538"/>
          <cell r="CV538"/>
          <cell r="CW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cell r="CP539"/>
          <cell r="CQ539"/>
          <cell r="CR539"/>
          <cell r="CS539"/>
          <cell r="CT539"/>
          <cell r="CU539"/>
          <cell r="CV539"/>
          <cell r="CW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cell r="CP540"/>
          <cell r="CQ540"/>
          <cell r="CR540"/>
          <cell r="CS540"/>
          <cell r="CT540"/>
          <cell r="CU540"/>
          <cell r="CV540"/>
          <cell r="CW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cell r="CP541"/>
          <cell r="CQ541"/>
          <cell r="CR541"/>
          <cell r="CS541"/>
          <cell r="CT541"/>
          <cell r="CU541"/>
          <cell r="CV541"/>
          <cell r="CW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cell r="CP542"/>
          <cell r="CQ542"/>
          <cell r="CR542"/>
          <cell r="CS542"/>
          <cell r="CT542"/>
          <cell r="CU542"/>
          <cell r="CV542"/>
          <cell r="CW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cell r="CM543"/>
          <cell r="CN543"/>
          <cell r="CO543"/>
          <cell r="CP543"/>
          <cell r="CQ543"/>
          <cell r="CR543"/>
          <cell r="CS543"/>
          <cell r="CT543">
            <v>244031</v>
          </cell>
          <cell r="CU543" t="str">
            <v>3/8/2566,
23/5/2568</v>
          </cell>
          <cell r="CV543"/>
          <cell r="CW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cell r="CP544"/>
          <cell r="CQ544"/>
          <cell r="CR544"/>
          <cell r="CS544"/>
          <cell r="CT544"/>
          <cell r="CU544"/>
          <cell r="CV544"/>
          <cell r="CW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cell r="CP545"/>
          <cell r="CQ545"/>
          <cell r="CR545"/>
          <cell r="CS545"/>
          <cell r="CT545"/>
          <cell r="CU545"/>
          <cell r="CV545"/>
          <cell r="CW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cell r="CP546"/>
          <cell r="CQ546"/>
          <cell r="CR546"/>
          <cell r="CS546"/>
          <cell r="CT546"/>
          <cell r="CU546"/>
          <cell r="CV546"/>
          <cell r="CW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cell r="CP547"/>
          <cell r="CQ547"/>
          <cell r="CR547"/>
          <cell r="CS547"/>
          <cell r="CT547"/>
          <cell r="CU547"/>
          <cell r="CV547"/>
          <cell r="CW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cell r="CP548"/>
          <cell r="CQ548"/>
          <cell r="CR548"/>
          <cell r="CS548"/>
          <cell r="CT548"/>
          <cell r="CU548"/>
          <cell r="CV548"/>
          <cell r="CW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cell r="CP549"/>
          <cell r="CQ549"/>
          <cell r="CR549"/>
          <cell r="CS549"/>
          <cell r="CT549"/>
          <cell r="CU549"/>
          <cell r="CV549"/>
          <cell r="CW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cell r="CP550"/>
          <cell r="CQ550"/>
          <cell r="CR550"/>
          <cell r="CS550"/>
          <cell r="CT550"/>
          <cell r="CU550"/>
          <cell r="CV550"/>
          <cell r="CW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cell r="CP551"/>
          <cell r="CQ551"/>
          <cell r="CR551"/>
          <cell r="CS551"/>
          <cell r="CT551"/>
          <cell r="CU551"/>
          <cell r="CV551"/>
          <cell r="CW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cell r="CN552"/>
          <cell r="CO552"/>
          <cell r="CP552"/>
          <cell r="CQ552"/>
          <cell r="CR552"/>
          <cell r="CS552"/>
          <cell r="CT552"/>
          <cell r="CU552">
            <v>243468</v>
          </cell>
          <cell r="CV552"/>
          <cell r="CW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cell r="CP553"/>
          <cell r="CQ553"/>
          <cell r="CR553"/>
          <cell r="CS553"/>
          <cell r="CT553"/>
          <cell r="CU553"/>
          <cell r="CV553"/>
          <cell r="CW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cell r="CP554"/>
          <cell r="CQ554"/>
          <cell r="CR554"/>
          <cell r="CS554"/>
          <cell r="CT554"/>
          <cell r="CU554"/>
          <cell r="CV554"/>
          <cell r="CW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cell r="CP555"/>
          <cell r="CQ555"/>
          <cell r="CR555"/>
          <cell r="CS555"/>
          <cell r="CT555"/>
          <cell r="CU555"/>
          <cell r="CV555"/>
          <cell r="CW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cell r="CP556"/>
          <cell r="CQ556"/>
          <cell r="CR556"/>
          <cell r="CS556"/>
          <cell r="CT556"/>
          <cell r="CU556"/>
          <cell r="CV556"/>
          <cell r="CW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cell r="CN557"/>
          <cell r="CO557"/>
          <cell r="CP557"/>
          <cell r="CQ557"/>
          <cell r="CR557"/>
          <cell r="CS557"/>
          <cell r="CT557"/>
          <cell r="CU557">
            <v>243468</v>
          </cell>
          <cell r="CV557"/>
          <cell r="CW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cell r="CP558"/>
          <cell r="CQ558"/>
          <cell r="CR558"/>
          <cell r="CS558"/>
          <cell r="CT558"/>
          <cell r="CU558"/>
          <cell r="CV558"/>
          <cell r="CW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cell r="CP559"/>
          <cell r="CQ559"/>
          <cell r="CR559"/>
          <cell r="CS559"/>
          <cell r="CT559"/>
          <cell r="CU559"/>
          <cell r="CV559"/>
          <cell r="CW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cell r="CP560"/>
          <cell r="CQ560"/>
          <cell r="CR560"/>
          <cell r="CS560"/>
          <cell r="CT560"/>
          <cell r="CU560"/>
          <cell r="CV560"/>
          <cell r="CW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cell r="CM561"/>
          <cell r="CN561"/>
          <cell r="CO561"/>
          <cell r="CP561"/>
          <cell r="CQ561"/>
          <cell r="CR561"/>
          <cell r="CS561"/>
          <cell r="CT561">
            <v>243884</v>
          </cell>
          <cell r="CU561"/>
          <cell r="CV561"/>
          <cell r="CW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cell r="CP562"/>
          <cell r="CQ562"/>
          <cell r="CR562"/>
          <cell r="CS562"/>
          <cell r="CT562"/>
          <cell r="CU562"/>
          <cell r="CV562"/>
          <cell r="CW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cell r="CP563"/>
          <cell r="CQ563"/>
          <cell r="CR563"/>
          <cell r="CS563"/>
          <cell r="CT563"/>
          <cell r="CU563"/>
          <cell r="CV563"/>
          <cell r="CW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cell r="CP564"/>
          <cell r="CQ564"/>
          <cell r="CR564"/>
          <cell r="CS564"/>
          <cell r="CT564"/>
          <cell r="CU564"/>
          <cell r="CV564"/>
          <cell r="CW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I565"/>
          <cell r="CJ565"/>
          <cell r="CK565" t="str">
            <v>ปฏิยุทธ์</v>
          </cell>
          <cell r="CL565"/>
          <cell r="CM565"/>
          <cell r="CN565"/>
          <cell r="CO565"/>
          <cell r="CP565"/>
          <cell r="CQ565"/>
          <cell r="CR565"/>
          <cell r="CS565"/>
          <cell r="CT565">
            <v>244146</v>
          </cell>
          <cell r="CU565"/>
          <cell r="CV565"/>
          <cell r="CW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cell r="CP566"/>
          <cell r="CQ566"/>
          <cell r="CR566"/>
          <cell r="CS566"/>
          <cell r="CT566"/>
          <cell r="CU566"/>
          <cell r="CV566"/>
          <cell r="CW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cell r="CP567"/>
          <cell r="CQ567"/>
          <cell r="CR567"/>
          <cell r="CS567"/>
          <cell r="CT567"/>
          <cell r="CU567">
            <v>243468</v>
          </cell>
          <cell r="CV567"/>
          <cell r="CW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cell r="CP568"/>
          <cell r="CQ568"/>
          <cell r="CR568"/>
          <cell r="CS568"/>
          <cell r="CT568"/>
          <cell r="CU568"/>
          <cell r="CV568"/>
          <cell r="CW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cell r="CP569"/>
          <cell r="CQ569"/>
          <cell r="CR569"/>
          <cell r="CS569"/>
          <cell r="CT569"/>
          <cell r="CU569"/>
          <cell r="CV569"/>
          <cell r="CW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cell r="CP570"/>
          <cell r="CQ570"/>
          <cell r="CR570"/>
          <cell r="CS570"/>
          <cell r="CT570"/>
          <cell r="CU570"/>
          <cell r="CV570"/>
          <cell r="CW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cell r="CP571"/>
          <cell r="CQ571"/>
          <cell r="CR571"/>
          <cell r="CS571"/>
          <cell r="CT571"/>
          <cell r="CU571"/>
          <cell r="CV571"/>
          <cell r="CW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cell r="CP572"/>
          <cell r="CQ572"/>
          <cell r="CR572"/>
          <cell r="CS572"/>
          <cell r="CT572"/>
          <cell r="CU572"/>
          <cell r="CV572"/>
          <cell r="CW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cell r="CP573"/>
          <cell r="CQ573"/>
          <cell r="CR573"/>
          <cell r="CS573"/>
          <cell r="CT573"/>
          <cell r="CU573"/>
          <cell r="CV573"/>
          <cell r="CW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cell r="CP574"/>
          <cell r="CQ574"/>
          <cell r="CR574"/>
          <cell r="CS574"/>
          <cell r="CT574"/>
          <cell r="CU574"/>
          <cell r="CV574"/>
          <cell r="CW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cell r="CP575"/>
          <cell r="CQ575"/>
          <cell r="CR575"/>
          <cell r="CS575"/>
          <cell r="CT575"/>
          <cell r="CU575"/>
          <cell r="CV575"/>
          <cell r="CW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cell r="CP576"/>
          <cell r="CQ576"/>
          <cell r="CR576"/>
          <cell r="CS576"/>
          <cell r="CT576"/>
          <cell r="CU576"/>
          <cell r="CV576"/>
          <cell r="CW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cell r="CP577"/>
          <cell r="CQ577"/>
          <cell r="CR577"/>
          <cell r="CS577"/>
          <cell r="CT577"/>
          <cell r="CU577"/>
          <cell r="CV577"/>
          <cell r="CW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cell r="CP578"/>
          <cell r="CQ578"/>
          <cell r="CR578"/>
          <cell r="CS578"/>
          <cell r="CT578"/>
          <cell r="CU578"/>
          <cell r="CV578"/>
          <cell r="CW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cell r="CP579"/>
          <cell r="CQ579"/>
          <cell r="CR579"/>
          <cell r="CS579"/>
          <cell r="CT579"/>
          <cell r="CU579"/>
          <cell r="CV579"/>
          <cell r="CW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cell r="CP580"/>
          <cell r="CQ580"/>
          <cell r="CR580"/>
          <cell r="CS580"/>
          <cell r="CT580"/>
          <cell r="CU580"/>
          <cell r="CV580"/>
          <cell r="CW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cell r="CP581"/>
          <cell r="CQ581"/>
          <cell r="CR581"/>
          <cell r="CS581"/>
          <cell r="CT581"/>
          <cell r="CU581"/>
          <cell r="CV581"/>
          <cell r="CW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cell r="CP582"/>
          <cell r="CQ582"/>
          <cell r="CR582"/>
          <cell r="CS582"/>
          <cell r="CT582"/>
          <cell r="CU582"/>
          <cell r="CV582"/>
          <cell r="CW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cell r="CP583"/>
          <cell r="CQ583"/>
          <cell r="CR583"/>
          <cell r="CS583"/>
          <cell r="CT583"/>
          <cell r="CU583"/>
          <cell r="CV583"/>
          <cell r="CW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cell r="CP584"/>
          <cell r="CQ584"/>
          <cell r="CR584"/>
          <cell r="CS584"/>
          <cell r="CT584"/>
          <cell r="CU584"/>
          <cell r="CV584"/>
          <cell r="CW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cell r="CP585"/>
          <cell r="CQ585"/>
          <cell r="CR585"/>
          <cell r="CS585"/>
          <cell r="CT585"/>
          <cell r="CU585"/>
          <cell r="CV585"/>
          <cell r="CW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cell r="CP586"/>
          <cell r="CQ586"/>
          <cell r="CR586"/>
          <cell r="CS586"/>
          <cell r="CT586"/>
          <cell r="CU586"/>
          <cell r="CV586"/>
          <cell r="CW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cell r="CP587"/>
          <cell r="CQ587"/>
          <cell r="CR587"/>
          <cell r="CS587"/>
          <cell r="CT587"/>
          <cell r="CU587"/>
          <cell r="CV587"/>
          <cell r="CW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cell r="CP588"/>
          <cell r="CQ588"/>
          <cell r="CR588"/>
          <cell r="CS588"/>
          <cell r="CT588"/>
          <cell r="CU588"/>
          <cell r="CV588"/>
          <cell r="CW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cell r="CP589"/>
          <cell r="CQ589"/>
          <cell r="CR589"/>
          <cell r="CS589"/>
          <cell r="CT589"/>
          <cell r="CU589"/>
          <cell r="CV589"/>
          <cell r="CW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I592"/>
          <cell r="CJ592">
            <v>5</v>
          </cell>
          <cell r="CK592" t="str">
            <v>นุสบา</v>
          </cell>
          <cell r="CL592"/>
          <cell r="CM592"/>
          <cell r="CN592"/>
          <cell r="CO592"/>
          <cell r="CP592"/>
          <cell r="CQ592"/>
          <cell r="CR592"/>
          <cell r="CS592"/>
          <cell r="CT592">
            <v>244126</v>
          </cell>
          <cell r="CU592">
            <v>243468</v>
          </cell>
          <cell r="CV592"/>
          <cell r="CW592"/>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I593"/>
          <cell r="CJ593">
            <v>5</v>
          </cell>
          <cell r="CK593" t="str">
            <v>นุสบา</v>
          </cell>
          <cell r="CL593"/>
          <cell r="CM593"/>
          <cell r="CN593"/>
          <cell r="CO593"/>
          <cell r="CP593"/>
          <cell r="CQ593"/>
          <cell r="CR593"/>
          <cell r="CS593"/>
          <cell r="CT593">
            <v>244126</v>
          </cell>
          <cell r="CU593">
            <v>243468</v>
          </cell>
          <cell r="CV593"/>
          <cell r="CW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cell r="CP594"/>
          <cell r="CQ594"/>
          <cell r="CR594"/>
          <cell r="CS594"/>
          <cell r="CT594"/>
          <cell r="CU594"/>
          <cell r="CV594"/>
          <cell r="CW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cell r="CP595"/>
          <cell r="CQ595"/>
          <cell r="CR595"/>
          <cell r="CS595"/>
          <cell r="CT595"/>
          <cell r="CU595"/>
          <cell r="CV595"/>
          <cell r="CW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cell r="CP596"/>
          <cell r="CQ596"/>
          <cell r="CR596"/>
          <cell r="CS596"/>
          <cell r="CT596"/>
          <cell r="CU596"/>
          <cell r="CV596"/>
          <cell r="CW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cell r="CP597"/>
          <cell r="CQ597"/>
          <cell r="CR597"/>
          <cell r="CS597"/>
          <cell r="CT597"/>
          <cell r="CU597"/>
          <cell r="CV597"/>
          <cell r="CW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cell r="CP598"/>
          <cell r="CQ598"/>
          <cell r="CR598"/>
          <cell r="CS598"/>
          <cell r="CT598"/>
          <cell r="CU598"/>
          <cell r="CV598"/>
          <cell r="CW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cell r="CN599"/>
          <cell r="CO599"/>
          <cell r="CP599"/>
          <cell r="CQ599"/>
          <cell r="CR599"/>
          <cell r="CS599"/>
          <cell r="CT599"/>
          <cell r="CU599">
            <v>243468</v>
          </cell>
          <cell r="CV599"/>
          <cell r="CW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cell r="CP600"/>
          <cell r="CQ600"/>
          <cell r="CR600"/>
          <cell r="CS600"/>
          <cell r="CT600"/>
          <cell r="CU600"/>
          <cell r="CV600"/>
          <cell r="CW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cell r="CP601"/>
          <cell r="CQ601"/>
          <cell r="CR601"/>
          <cell r="CS601"/>
          <cell r="CT601"/>
          <cell r="CU601"/>
          <cell r="CV601"/>
          <cell r="CW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cell r="CP602"/>
          <cell r="CQ602"/>
          <cell r="CR602"/>
          <cell r="CS602"/>
          <cell r="CT602"/>
          <cell r="CU602"/>
          <cell r="CV602"/>
          <cell r="CW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cell r="CP603"/>
          <cell r="CQ603"/>
          <cell r="CR603"/>
          <cell r="CS603"/>
          <cell r="CT603"/>
          <cell r="CU603"/>
          <cell r="CV603"/>
          <cell r="CW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cell r="CP604"/>
          <cell r="CQ604"/>
          <cell r="CR604"/>
          <cell r="CS604"/>
          <cell r="CT604"/>
          <cell r="CU604"/>
          <cell r="CV604"/>
          <cell r="CW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cell r="CP605"/>
          <cell r="CQ605"/>
          <cell r="CR605"/>
          <cell r="CS605"/>
          <cell r="CT605"/>
          <cell r="CU605"/>
          <cell r="CV605"/>
          <cell r="CW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cell r="CP606"/>
          <cell r="CQ606"/>
          <cell r="CR606"/>
          <cell r="CS606"/>
          <cell r="CT606"/>
          <cell r="CU606"/>
          <cell r="CV606"/>
          <cell r="CW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cell r="CP607"/>
          <cell r="CQ607"/>
          <cell r="CR607"/>
          <cell r="CS607"/>
          <cell r="CT607"/>
          <cell r="CU607"/>
          <cell r="CV607"/>
          <cell r="CW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cell r="CP608"/>
          <cell r="CQ608"/>
          <cell r="CR608"/>
          <cell r="CS608"/>
          <cell r="CT608"/>
          <cell r="CU608"/>
          <cell r="CV608"/>
          <cell r="CW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cell r="CP609"/>
          <cell r="CQ609"/>
          <cell r="CR609"/>
          <cell r="CS609"/>
          <cell r="CT609"/>
          <cell r="CU609"/>
          <cell r="CV609"/>
          <cell r="CW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cell r="CP610"/>
          <cell r="CQ610"/>
          <cell r="CR610"/>
          <cell r="CS610"/>
          <cell r="CT610"/>
          <cell r="CU610"/>
          <cell r="CV610"/>
          <cell r="CW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cell r="CP611"/>
          <cell r="CQ611"/>
          <cell r="CR611"/>
          <cell r="CS611"/>
          <cell r="CT611"/>
          <cell r="CU611"/>
          <cell r="CV611"/>
          <cell r="CW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cell r="CN612"/>
          <cell r="CO612"/>
          <cell r="CP612"/>
          <cell r="CQ612"/>
          <cell r="CR612"/>
          <cell r="CS612"/>
          <cell r="CT612"/>
          <cell r="CU612">
            <v>243468</v>
          </cell>
          <cell r="CV612"/>
          <cell r="CW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cell r="CP613"/>
          <cell r="CQ613"/>
          <cell r="CR613"/>
          <cell r="CS613"/>
          <cell r="CT613"/>
          <cell r="CU613"/>
          <cell r="CV613"/>
          <cell r="CW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I614"/>
          <cell r="CJ614">
            <v>5</v>
          </cell>
          <cell r="CK614" t="str">
            <v>นุสบา</v>
          </cell>
          <cell r="CL614"/>
          <cell r="CM614"/>
          <cell r="CN614"/>
          <cell r="CO614"/>
          <cell r="CP614"/>
          <cell r="CQ614"/>
          <cell r="CR614"/>
          <cell r="CS614"/>
          <cell r="CT614"/>
          <cell r="CU614"/>
          <cell r="CV614"/>
          <cell r="CW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cell r="CP615"/>
          <cell r="CQ615"/>
          <cell r="CR615"/>
          <cell r="CS615"/>
          <cell r="CT615"/>
          <cell r="CU615"/>
          <cell r="CV615"/>
          <cell r="CW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cell r="CP616"/>
          <cell r="CQ616"/>
          <cell r="CR616"/>
          <cell r="CS616"/>
          <cell r="CT616"/>
          <cell r="CU616"/>
          <cell r="CV616"/>
          <cell r="CW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cell r="CP617"/>
          <cell r="CQ617"/>
          <cell r="CR617"/>
          <cell r="CS617"/>
          <cell r="CT617"/>
          <cell r="CU617"/>
          <cell r="CV617"/>
          <cell r="CW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cell r="CP618"/>
          <cell r="CQ618"/>
          <cell r="CR618"/>
          <cell r="CS618"/>
          <cell r="CT618"/>
          <cell r="CU618"/>
          <cell r="CV618"/>
          <cell r="CW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cell r="CP619"/>
          <cell r="CQ619"/>
          <cell r="CR619"/>
          <cell r="CS619"/>
          <cell r="CT619"/>
          <cell r="CU619"/>
          <cell r="CV619"/>
          <cell r="CW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cell r="CP620"/>
          <cell r="CQ620"/>
          <cell r="CR620"/>
          <cell r="CS620"/>
          <cell r="CT620"/>
          <cell r="CU620"/>
          <cell r="CV620"/>
          <cell r="CW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cell r="CP621"/>
          <cell r="CQ621"/>
          <cell r="CR621"/>
          <cell r="CS621"/>
          <cell r="CT621"/>
          <cell r="CU621"/>
          <cell r="CV621"/>
          <cell r="CW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cell r="CP622"/>
          <cell r="CQ622"/>
          <cell r="CR622"/>
          <cell r="CS622"/>
          <cell r="CT622"/>
          <cell r="CU622"/>
          <cell r="CV622"/>
          <cell r="CW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cell r="CP623"/>
          <cell r="CQ623"/>
          <cell r="CR623"/>
          <cell r="CS623"/>
          <cell r="CT623"/>
          <cell r="CU623"/>
          <cell r="CV623"/>
          <cell r="CW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cell r="CP624"/>
          <cell r="CQ624"/>
          <cell r="CR624"/>
          <cell r="CS624"/>
          <cell r="CT624"/>
          <cell r="CU624"/>
          <cell r="CV624"/>
          <cell r="CW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cell r="CP625"/>
          <cell r="CQ625"/>
          <cell r="CR625"/>
          <cell r="CS625"/>
          <cell r="CT625"/>
          <cell r="CU625"/>
          <cell r="CV625"/>
          <cell r="CW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cell r="CP626"/>
          <cell r="CQ626"/>
          <cell r="CR626"/>
          <cell r="CS626"/>
          <cell r="CT626"/>
          <cell r="CU626"/>
          <cell r="CV626"/>
          <cell r="CW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cell r="CP627"/>
          <cell r="CQ627"/>
          <cell r="CR627"/>
          <cell r="CS627"/>
          <cell r="CT627"/>
          <cell r="CU627"/>
          <cell r="CV627"/>
          <cell r="CW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cell r="CP628"/>
          <cell r="CQ628"/>
          <cell r="CR628"/>
          <cell r="CS628"/>
          <cell r="CT628"/>
          <cell r="CU628"/>
          <cell r="CV628"/>
          <cell r="CW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cell r="CP629"/>
          <cell r="CQ629"/>
          <cell r="CR629"/>
          <cell r="CS629"/>
          <cell r="CT629"/>
          <cell r="CU629"/>
          <cell r="CV629"/>
          <cell r="CW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cell r="CP630"/>
          <cell r="CQ630"/>
          <cell r="CR630"/>
          <cell r="CS630"/>
          <cell r="CT630"/>
          <cell r="CU630">
            <v>244127</v>
          </cell>
          <cell r="CV630"/>
          <cell r="CW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cell r="CP631"/>
          <cell r="CQ631"/>
          <cell r="CR631"/>
          <cell r="CS631"/>
          <cell r="CT631"/>
          <cell r="CU631"/>
          <cell r="CV631"/>
          <cell r="CW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cell r="CP632"/>
          <cell r="CQ632"/>
          <cell r="CR632"/>
          <cell r="CS632"/>
          <cell r="CT632"/>
          <cell r="CU632"/>
          <cell r="CV632"/>
          <cell r="CW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cell r="CP633"/>
          <cell r="CQ633"/>
          <cell r="CR633"/>
          <cell r="CS633"/>
          <cell r="CT633"/>
          <cell r="CU633"/>
          <cell r="CV633"/>
          <cell r="CW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cell r="CP634"/>
          <cell r="CQ634"/>
          <cell r="CR634"/>
          <cell r="CS634"/>
          <cell r="CT634"/>
          <cell r="CU634"/>
          <cell r="CV634"/>
          <cell r="CW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cell r="CP635"/>
          <cell r="CQ635"/>
          <cell r="CR635"/>
          <cell r="CS635"/>
          <cell r="CT635"/>
          <cell r="CU635"/>
          <cell r="CV635"/>
          <cell r="CW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cell r="CP636"/>
          <cell r="CQ636"/>
          <cell r="CR636"/>
          <cell r="CS636"/>
          <cell r="CT636"/>
          <cell r="CU636"/>
          <cell r="CV636"/>
          <cell r="CW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cell r="CN637"/>
          <cell r="CO637"/>
          <cell r="CP637"/>
          <cell r="CQ637"/>
          <cell r="CR637"/>
          <cell r="CS637"/>
          <cell r="CT637"/>
          <cell r="CU637">
            <v>243468</v>
          </cell>
          <cell r="CV637"/>
          <cell r="CW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cell r="CP638"/>
          <cell r="CQ638"/>
          <cell r="CR638"/>
          <cell r="CS638"/>
          <cell r="CT638"/>
          <cell r="CU638"/>
          <cell r="CV638"/>
          <cell r="CW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cell r="CP639"/>
          <cell r="CQ639"/>
          <cell r="CR639"/>
          <cell r="CS639"/>
          <cell r="CT639"/>
          <cell r="CU639"/>
          <cell r="CV639"/>
          <cell r="CW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cell r="CP640"/>
          <cell r="CQ640"/>
          <cell r="CR640"/>
          <cell r="CS640"/>
          <cell r="CT640"/>
          <cell r="CU640"/>
          <cell r="CV640"/>
          <cell r="CW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cell r="CP641"/>
          <cell r="CQ641"/>
          <cell r="CR641"/>
          <cell r="CS641"/>
          <cell r="CT641"/>
          <cell r="CU641"/>
          <cell r="CV641"/>
          <cell r="CW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cell r="CP642"/>
          <cell r="CQ642"/>
          <cell r="CR642"/>
          <cell r="CS642"/>
          <cell r="CT642"/>
          <cell r="CU642"/>
          <cell r="CV642"/>
          <cell r="CW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cell r="CP643"/>
          <cell r="CQ643"/>
          <cell r="CR643"/>
          <cell r="CS643"/>
          <cell r="CT643"/>
          <cell r="CU643"/>
          <cell r="CV643"/>
          <cell r="CW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cell r="CP644"/>
          <cell r="CQ644"/>
          <cell r="CR644"/>
          <cell r="CS644"/>
          <cell r="CT644"/>
          <cell r="CU644"/>
          <cell r="CV644"/>
          <cell r="CW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cell r="CP645"/>
          <cell r="CQ645"/>
          <cell r="CR645"/>
          <cell r="CS645"/>
          <cell r="CT645"/>
          <cell r="CU645"/>
          <cell r="CV645"/>
          <cell r="CW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cell r="CL646"/>
          <cell r="CM646"/>
          <cell r="CN646"/>
          <cell r="CO646"/>
          <cell r="CP646"/>
          <cell r="CQ646"/>
          <cell r="CR646"/>
          <cell r="CS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cell r="CL647"/>
          <cell r="CM647"/>
          <cell r="CN647"/>
          <cell r="CO647"/>
          <cell r="CP647"/>
          <cell r="CQ647"/>
          <cell r="CR647"/>
          <cell r="CS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cell r="CL648"/>
          <cell r="CM648"/>
          <cell r="CN648"/>
          <cell r="CO648"/>
          <cell r="CP648"/>
          <cell r="CQ648"/>
          <cell r="CR648"/>
          <cell r="CS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cell r="CL649"/>
          <cell r="CM649"/>
          <cell r="CN649"/>
          <cell r="CO649"/>
          <cell r="CP649"/>
          <cell r="CQ649"/>
          <cell r="CR649"/>
          <cell r="CS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cell r="CL650"/>
          <cell r="CM650"/>
          <cell r="CN650"/>
          <cell r="CO650"/>
          <cell r="CP650"/>
          <cell r="CQ650"/>
          <cell r="CR650"/>
          <cell r="CS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cell r="CM651"/>
          <cell r="CN651"/>
          <cell r="CO651"/>
          <cell r="CP651"/>
          <cell r="CQ651"/>
          <cell r="CR651"/>
          <cell r="CS651"/>
          <cell r="CT651">
            <v>243852</v>
          </cell>
          <cell r="CU651"/>
          <cell r="CV651"/>
          <cell r="CW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cell r="CP652"/>
          <cell r="CQ652"/>
          <cell r="CR652"/>
          <cell r="CS652"/>
          <cell r="CT652"/>
          <cell r="CU652"/>
          <cell r="CV652"/>
          <cell r="CW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cell r="CP653"/>
          <cell r="CQ653"/>
          <cell r="CR653"/>
          <cell r="CS653"/>
          <cell r="CT653"/>
          <cell r="CU653"/>
          <cell r="CV653"/>
          <cell r="CW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cell r="CP654"/>
          <cell r="CQ654"/>
          <cell r="CR654"/>
          <cell r="CS654"/>
          <cell r="CT654"/>
          <cell r="CU654">
            <v>244127</v>
          </cell>
          <cell r="CV654"/>
          <cell r="CW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cell r="CP655"/>
          <cell r="CQ655"/>
          <cell r="CR655"/>
          <cell r="CS655"/>
          <cell r="CT655"/>
          <cell r="CU655"/>
          <cell r="CV655"/>
          <cell r="CW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cell r="CP656"/>
          <cell r="CQ656"/>
          <cell r="CR656"/>
          <cell r="CS656"/>
          <cell r="CT656"/>
          <cell r="CU656"/>
          <cell r="CV656"/>
          <cell r="CW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cell r="CP657"/>
          <cell r="CQ657"/>
          <cell r="CR657"/>
          <cell r="CS657"/>
          <cell r="CT657"/>
          <cell r="CU657"/>
          <cell r="CV657"/>
          <cell r="CW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I658"/>
          <cell r="CJ658">
            <v>1</v>
          </cell>
          <cell r="CK658" t="str">
            <v>นุสบา</v>
          </cell>
          <cell r="CL658"/>
          <cell r="CM658"/>
          <cell r="CN658"/>
          <cell r="CO658"/>
          <cell r="CP658"/>
          <cell r="CQ658"/>
          <cell r="CR658"/>
          <cell r="CS658"/>
          <cell r="CT658">
            <v>244126</v>
          </cell>
          <cell r="CU658"/>
          <cell r="CV658"/>
          <cell r="CW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cell r="CP659"/>
          <cell r="CQ659"/>
          <cell r="CR659"/>
          <cell r="CS659"/>
          <cell r="CT659"/>
          <cell r="CU659"/>
          <cell r="CV659"/>
          <cell r="CW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cell r="CP660"/>
          <cell r="CQ660"/>
          <cell r="CR660"/>
          <cell r="CS660"/>
          <cell r="CT660"/>
          <cell r="CU660"/>
          <cell r="CV660"/>
          <cell r="CW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I661"/>
          <cell r="CJ661">
            <v>3</v>
          </cell>
          <cell r="CK661" t="str">
            <v>นุสบา</v>
          </cell>
          <cell r="CL661"/>
          <cell r="CM661"/>
          <cell r="CN661"/>
          <cell r="CO661"/>
          <cell r="CP661"/>
          <cell r="CQ661"/>
          <cell r="CR661"/>
          <cell r="CS661"/>
          <cell r="CT661"/>
          <cell r="CU661"/>
          <cell r="CV661"/>
          <cell r="CW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cell r="CP662"/>
          <cell r="CQ662"/>
          <cell r="CR662"/>
          <cell r="CS662"/>
          <cell r="CT662"/>
          <cell r="CU662"/>
          <cell r="CV662"/>
          <cell r="CW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cell r="CP663"/>
          <cell r="CQ663"/>
          <cell r="CR663"/>
          <cell r="CS663"/>
          <cell r="CT663"/>
          <cell r="CU663"/>
          <cell r="CV663"/>
          <cell r="CW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I664"/>
          <cell r="CJ664"/>
          <cell r="CK664" t="str">
            <v>ปฏิยุทธ์</v>
          </cell>
          <cell r="CL664"/>
          <cell r="CM664"/>
          <cell r="CN664"/>
          <cell r="CO664"/>
          <cell r="CP664"/>
          <cell r="CQ664"/>
          <cell r="CR664"/>
          <cell r="CS664"/>
          <cell r="CT664"/>
          <cell r="CU664"/>
          <cell r="CV664"/>
          <cell r="CW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I665"/>
          <cell r="CJ665"/>
          <cell r="CK665" t="str">
            <v>ปฏิยุทธ์</v>
          </cell>
          <cell r="CL665"/>
          <cell r="CM665"/>
          <cell r="CN665"/>
          <cell r="CO665"/>
          <cell r="CP665"/>
          <cell r="CQ665"/>
          <cell r="CR665"/>
          <cell r="CS665"/>
          <cell r="CT665"/>
          <cell r="CU665"/>
          <cell r="CV665"/>
          <cell r="CW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cell r="CP666"/>
          <cell r="CQ666"/>
          <cell r="CR666"/>
          <cell r="CS666"/>
          <cell r="CT666"/>
          <cell r="CU666"/>
          <cell r="CV666"/>
          <cell r="CW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cell r="CP667"/>
          <cell r="CQ667"/>
          <cell r="CR667"/>
          <cell r="CS667"/>
          <cell r="CT667"/>
          <cell r="CU667"/>
          <cell r="CV667"/>
          <cell r="CW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cell r="CP668"/>
          <cell r="CQ668"/>
          <cell r="CR668"/>
          <cell r="CS668"/>
          <cell r="CT668"/>
          <cell r="CU668"/>
          <cell r="CV668"/>
          <cell r="CW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cell r="CP669"/>
          <cell r="CQ669"/>
          <cell r="CR669"/>
          <cell r="CS669"/>
          <cell r="CT669"/>
          <cell r="CU669"/>
          <cell r="CV669"/>
          <cell r="CW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cell r="CL670"/>
          <cell r="CM670"/>
          <cell r="CN670"/>
          <cell r="CO670"/>
          <cell r="CP670"/>
          <cell r="CQ670"/>
          <cell r="CR670"/>
          <cell r="CS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cell r="CL671"/>
          <cell r="CM671"/>
          <cell r="CN671"/>
          <cell r="CO671"/>
          <cell r="CP671"/>
          <cell r="CQ671"/>
          <cell r="CR671"/>
          <cell r="CS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cell r="CL672"/>
          <cell r="CM672"/>
          <cell r="CN672"/>
          <cell r="CO672"/>
          <cell r="CP672"/>
          <cell r="CQ672"/>
          <cell r="CR672"/>
          <cell r="CS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cell r="CL673"/>
          <cell r="CM673"/>
          <cell r="CN673"/>
          <cell r="CO673"/>
          <cell r="CP673"/>
          <cell r="CQ673"/>
          <cell r="CR673"/>
          <cell r="CS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cell r="CL674"/>
          <cell r="CM674"/>
          <cell r="CN674"/>
          <cell r="CO674"/>
          <cell r="CP674"/>
          <cell r="CQ674"/>
          <cell r="CR674"/>
          <cell r="CS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cell r="CL675"/>
          <cell r="CM675"/>
          <cell r="CN675"/>
          <cell r="CO675"/>
          <cell r="CP675"/>
          <cell r="CQ675"/>
          <cell r="CR675"/>
          <cell r="CS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cell r="CL676"/>
          <cell r="CM676"/>
          <cell r="CN676"/>
          <cell r="CO676"/>
          <cell r="CP676"/>
          <cell r="CQ676"/>
          <cell r="CR676"/>
          <cell r="CS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cell r="CL677"/>
          <cell r="CM677"/>
          <cell r="CN677"/>
          <cell r="CO677"/>
          <cell r="CP677"/>
          <cell r="CQ677"/>
          <cell r="CR677"/>
          <cell r="CS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cell r="CP678"/>
          <cell r="CQ678"/>
          <cell r="CR678"/>
          <cell r="CS678"/>
          <cell r="CT678"/>
          <cell r="CU678"/>
          <cell r="CV678"/>
          <cell r="CW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cell r="CP679"/>
          <cell r="CQ679"/>
          <cell r="CR679"/>
          <cell r="CS679"/>
          <cell r="CT679"/>
          <cell r="CU679"/>
          <cell r="CV679"/>
          <cell r="CW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cell r="CL680"/>
          <cell r="CM680"/>
          <cell r="CN680"/>
          <cell r="CO680"/>
          <cell r="CP680"/>
          <cell r="CQ680"/>
          <cell r="CR680"/>
          <cell r="CS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cell r="CP681"/>
          <cell r="CQ681"/>
          <cell r="CR681"/>
          <cell r="CS681"/>
          <cell r="CT681"/>
          <cell r="CU681"/>
          <cell r="CV681"/>
          <cell r="CW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cell r="CP682"/>
          <cell r="CQ682"/>
          <cell r="CR682"/>
          <cell r="CS682"/>
          <cell r="CT682"/>
          <cell r="CU682"/>
          <cell r="CV682"/>
          <cell r="CW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cell r="CP683"/>
          <cell r="CQ683"/>
          <cell r="CR683"/>
          <cell r="CS683"/>
          <cell r="CT683"/>
          <cell r="CU683"/>
          <cell r="CV683"/>
          <cell r="CW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cell r="CL684"/>
          <cell r="CM684"/>
          <cell r="CN684"/>
          <cell r="CO684"/>
          <cell r="CP684"/>
          <cell r="CQ684"/>
          <cell r="CR684"/>
          <cell r="CS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cell r="CL685"/>
          <cell r="CM685"/>
          <cell r="CN685"/>
          <cell r="CO685"/>
          <cell r="CP685"/>
          <cell r="CQ685"/>
          <cell r="CR685"/>
          <cell r="CS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cell r="CL686"/>
          <cell r="CM686"/>
          <cell r="CN686"/>
          <cell r="CO686"/>
          <cell r="CP686"/>
          <cell r="CQ686"/>
          <cell r="CR686"/>
          <cell r="CS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cell r="CL687"/>
          <cell r="CM687"/>
          <cell r="CN687"/>
          <cell r="CO687"/>
          <cell r="CP687"/>
          <cell r="CQ687"/>
          <cell r="CR687"/>
          <cell r="CS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cell r="CL688"/>
          <cell r="CM688"/>
          <cell r="CN688"/>
          <cell r="CO688"/>
          <cell r="CP688"/>
          <cell r="CQ688"/>
          <cell r="CR688"/>
          <cell r="CS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cell r="CP689"/>
          <cell r="CQ689"/>
          <cell r="CR689"/>
          <cell r="CS689"/>
          <cell r="CT689"/>
          <cell r="CU689"/>
          <cell r="CV689"/>
          <cell r="CW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cell r="CP690"/>
          <cell r="CQ690"/>
          <cell r="CR690"/>
          <cell r="CS690"/>
          <cell r="CT690"/>
          <cell r="CU690"/>
          <cell r="CV690"/>
          <cell r="CW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cell r="CL691"/>
          <cell r="CM691"/>
          <cell r="CN691"/>
          <cell r="CO691"/>
          <cell r="CP691"/>
          <cell r="CQ691"/>
          <cell r="CR691"/>
          <cell r="CS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cell r="CP692"/>
          <cell r="CQ692"/>
          <cell r="CR692"/>
          <cell r="CS692"/>
          <cell r="CT692"/>
          <cell r="CU692"/>
          <cell r="CV692"/>
          <cell r="CW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cell r="CL693"/>
          <cell r="CM693"/>
          <cell r="CN693"/>
          <cell r="CO693"/>
          <cell r="CP693"/>
          <cell r="CQ693"/>
          <cell r="CR693"/>
          <cell r="CS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cell r="CP694"/>
          <cell r="CQ694"/>
          <cell r="CR694"/>
          <cell r="CS694"/>
          <cell r="CT694"/>
          <cell r="CU694"/>
          <cell r="CV694"/>
          <cell r="CW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cell r="CP695"/>
          <cell r="CQ695"/>
          <cell r="CR695"/>
          <cell r="CS695"/>
          <cell r="CT695"/>
          <cell r="CU695"/>
          <cell r="CV695"/>
          <cell r="CW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cell r="CT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cell r="CT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cell r="CT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cell r="CT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cell r="CT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cell r="CT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T702"/>
          <cell r="CU702"/>
          <cell r="CV702"/>
          <cell r="CW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T703"/>
          <cell r="CU703"/>
          <cell r="CV703"/>
          <cell r="CW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cell r="CT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cell r="CT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cell r="CT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cell r="CT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cell r="CT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T709"/>
          <cell r="CU709"/>
          <cell r="CV709"/>
          <cell r="CW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T710"/>
          <cell r="CU710"/>
          <cell r="CV710"/>
          <cell r="CW710"/>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cell r="CK713"/>
          <cell r="CT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cell r="CK714"/>
          <cell r="CT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cell r="CK715"/>
          <cell r="CT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cell r="CK716"/>
          <cell r="CT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cell r="CK717"/>
          <cell r="CT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cell r="CK718"/>
          <cell r="CT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cell r="CK719"/>
          <cell r="CT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cell r="CK720"/>
          <cell r="CT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T721"/>
          <cell r="CU721"/>
          <cell r="CV721"/>
          <cell r="CW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T722"/>
          <cell r="CU722"/>
          <cell r="CV722"/>
          <cell r="CW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v>2</v>
          </cell>
          <cell r="BO723">
            <v>7</v>
          </cell>
          <cell r="BP723">
            <v>2567</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cell r="CK724"/>
          <cell r="CT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cell r="CK725"/>
          <cell r="CT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cell r="CL727"/>
          <cell r="CM727"/>
          <cell r="CN727"/>
          <cell r="CO727"/>
          <cell r="CP727"/>
          <cell r="CQ727"/>
          <cell r="CR727"/>
          <cell r="CS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cell r="CP728"/>
          <cell r="CQ728"/>
          <cell r="CR728"/>
          <cell r="CS728"/>
          <cell r="CT728"/>
          <cell r="CU728"/>
          <cell r="CV728"/>
          <cell r="CW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cell r="CT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cell r="CT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cell r="CK731"/>
          <cell r="CT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cell r="CK732"/>
          <cell r="CT732"/>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A733"/>
          <cell r="CB733">
            <v>1</v>
          </cell>
          <cell r="CC733" t="str">
            <v>นุสบา</v>
          </cell>
          <cell r="CD733"/>
          <cell r="CE733"/>
          <cell r="CF733"/>
          <cell r="CG733"/>
          <cell r="CH733"/>
          <cell r="CI733"/>
          <cell r="CJ733"/>
          <cell r="CK733"/>
          <cell r="CL733"/>
          <cell r="CM733"/>
          <cell r="CN733"/>
          <cell r="CO733"/>
          <cell r="CP733"/>
          <cell r="CQ733"/>
          <cell r="CR733"/>
          <cell r="CS733"/>
          <cell r="CT733"/>
          <cell r="CU733"/>
          <cell r="CV733"/>
          <cell r="CW733"/>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X734"/>
          <cell r="Y734"/>
          <cell r="Z734"/>
          <cell r="AA734">
            <v>28</v>
          </cell>
          <cell r="AB734">
            <v>11</v>
          </cell>
          <cell r="AC734">
            <v>2565</v>
          </cell>
          <cell r="AD734"/>
          <cell r="AE734"/>
          <cell r="AF734"/>
          <cell r="AG734"/>
          <cell r="AH734"/>
          <cell r="AI734"/>
          <cell r="AJ734"/>
          <cell r="AK734"/>
          <cell r="AL734"/>
          <cell r="AM734"/>
          <cell r="AN734"/>
          <cell r="AO734"/>
          <cell r="AP734"/>
          <cell r="AQ734"/>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A734"/>
          <cell r="CB734">
            <v>4</v>
          </cell>
          <cell r="CC734"/>
          <cell r="CD734"/>
          <cell r="CE734"/>
          <cell r="CF734"/>
          <cell r="CG734"/>
          <cell r="CH734"/>
          <cell r="CK734"/>
          <cell r="CT734"/>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AA735"/>
          <cell r="AB735"/>
          <cell r="AC735"/>
          <cell r="AD735"/>
          <cell r="AE735"/>
          <cell r="AF735"/>
          <cell r="AG735"/>
          <cell r="AH735"/>
          <cell r="AI735"/>
          <cell r="AJ735"/>
          <cell r="AK735"/>
          <cell r="AL735"/>
          <cell r="AM735"/>
          <cell r="AN735"/>
          <cell r="AO735"/>
          <cell r="AP735"/>
          <cell r="AQ735"/>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cell r="CA735"/>
          <cell r="CB735"/>
          <cell r="CC735"/>
          <cell r="CD735"/>
          <cell r="CE735"/>
          <cell r="CF735"/>
          <cell r="CG735"/>
          <cell r="CH735"/>
          <cell r="CK735"/>
          <cell r="CT735"/>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6"/>
          <cell r="CA736"/>
          <cell r="CB736"/>
          <cell r="CC736"/>
          <cell r="CD736"/>
          <cell r="CE736"/>
          <cell r="CF736"/>
          <cell r="CG736"/>
          <cell r="CH736"/>
          <cell r="CK736"/>
          <cell r="CT736"/>
        </row>
        <row r="737">
          <cell r="B737">
            <v>2199</v>
          </cell>
          <cell r="C737">
            <v>732</v>
          </cell>
          <cell r="D737">
            <v>20</v>
          </cell>
          <cell r="E737">
            <v>4</v>
          </cell>
          <cell r="F737">
            <v>2566</v>
          </cell>
          <cell r="G737">
            <v>800124754113</v>
          </cell>
          <cell r="H737"/>
          <cell r="I737" t="str">
            <v>ห้างหุ้นส่วนจำกัด ไข่เค็มราเชนทร์</v>
          </cell>
          <cell r="J737"/>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Q737"/>
          <cell r="R737"/>
          <cell r="S737" t="str">
            <v>แขวงเชียงใหม่</v>
          </cell>
          <cell r="T737" t="str">
            <v>มE337</v>
          </cell>
          <cell r="U737">
            <v>2565</v>
          </cell>
          <cell r="V737" t="str">
            <v>มE45</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cell r="CC737"/>
          <cell r="CD737"/>
          <cell r="CE737"/>
          <cell r="CF737"/>
          <cell r="CG737"/>
          <cell r="CH737"/>
          <cell r="CK737"/>
          <cell r="CT737"/>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A738"/>
          <cell r="CB738">
            <v>5</v>
          </cell>
          <cell r="CC738"/>
          <cell r="CD738"/>
          <cell r="CE738"/>
          <cell r="CF738"/>
          <cell r="CG738"/>
          <cell r="CH738"/>
          <cell r="CK738"/>
          <cell r="CT738"/>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A739"/>
          <cell r="CB739">
            <v>3</v>
          </cell>
          <cell r="CC739"/>
          <cell r="CD739"/>
          <cell r="CE739"/>
          <cell r="CF739"/>
          <cell r="CG739"/>
          <cell r="CH739"/>
          <cell r="CK739"/>
          <cell r="CT739"/>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AA740"/>
          <cell r="AB740"/>
          <cell r="AC740"/>
          <cell r="AD740"/>
          <cell r="AE740"/>
          <cell r="AF740"/>
          <cell r="AG740"/>
          <cell r="AH740"/>
          <cell r="AI740"/>
          <cell r="AJ740"/>
          <cell r="AK740"/>
          <cell r="AL740"/>
          <cell r="AM740"/>
          <cell r="AN740"/>
          <cell r="AO740"/>
          <cell r="AP740"/>
          <cell r="AQ740"/>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A740"/>
          <cell r="CB740">
            <v>4</v>
          </cell>
          <cell r="CC740"/>
          <cell r="CD740"/>
          <cell r="CE740"/>
          <cell r="CF740"/>
          <cell r="CG740"/>
          <cell r="CH740"/>
          <cell r="CK740"/>
          <cell r="CT740"/>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Q741"/>
          <cell r="R741"/>
          <cell r="S741" t="str">
            <v>จังหวัดแพร่</v>
          </cell>
          <cell r="T741" t="str">
            <v>ผบ.4790</v>
          </cell>
          <cell r="U741">
            <v>2561</v>
          </cell>
          <cell r="V741" t="str">
            <v>ผบ.6530</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A741"/>
          <cell r="CB741">
            <v>3</v>
          </cell>
          <cell r="CC741"/>
          <cell r="CD741"/>
          <cell r="CE741"/>
          <cell r="CF741"/>
          <cell r="CG741"/>
          <cell r="CH741"/>
          <cell r="CK741"/>
          <cell r="CT741"/>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Q742"/>
          <cell r="R742"/>
          <cell r="S742" t="str">
            <v>แขวงเชียงใหม่</v>
          </cell>
          <cell r="T742" t="str">
            <v>ผบ.10739</v>
          </cell>
          <cell r="U742">
            <v>2559</v>
          </cell>
          <cell r="V742" t="str">
            <v>ผบ.11127</v>
          </cell>
          <cell r="W742">
            <v>2559</v>
          </cell>
          <cell r="X742"/>
          <cell r="Y742"/>
          <cell r="Z742"/>
          <cell r="AA742">
            <v>27</v>
          </cell>
          <cell r="AB742">
            <v>9</v>
          </cell>
          <cell r="AC742">
            <v>2559</v>
          </cell>
          <cell r="AD742"/>
          <cell r="AE742"/>
          <cell r="AF742"/>
          <cell r="AG742"/>
          <cell r="AH742"/>
          <cell r="AI742"/>
          <cell r="AJ742"/>
          <cell r="AK742"/>
          <cell r="AL742"/>
          <cell r="AM742"/>
          <cell r="AN742"/>
          <cell r="AO742"/>
          <cell r="AP742"/>
          <cell r="AQ742"/>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A742"/>
          <cell r="CB742">
            <v>5</v>
          </cell>
          <cell r="CC742"/>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AA743"/>
          <cell r="AB743"/>
          <cell r="AC743"/>
          <cell r="AD743"/>
          <cell r="AE743"/>
          <cell r="AF743"/>
          <cell r="AG743"/>
          <cell r="AH743"/>
          <cell r="AI743"/>
          <cell r="AJ743"/>
          <cell r="AK743"/>
          <cell r="AL743"/>
          <cell r="AM743"/>
          <cell r="AN743"/>
          <cell r="AO743"/>
          <cell r="AP743"/>
          <cell r="AQ743"/>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cell r="CA743"/>
          <cell r="CB743"/>
          <cell r="CC743"/>
          <cell r="CD743"/>
          <cell r="CE743"/>
          <cell r="CF743"/>
          <cell r="CG743"/>
          <cell r="CH743"/>
          <cell r="CK743"/>
          <cell r="CL743"/>
          <cell r="CM743"/>
          <cell r="CN743"/>
          <cell r="CO743"/>
          <cell r="CP743"/>
          <cell r="CQ743"/>
          <cell r="CR743"/>
          <cell r="CS743"/>
          <cell r="CT743"/>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A744"/>
          <cell r="CB744">
            <v>2</v>
          </cell>
          <cell r="CC744"/>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cell r="CL744"/>
          <cell r="CM744"/>
          <cell r="CN744"/>
          <cell r="CO744"/>
          <cell r="CP744"/>
          <cell r="CQ744"/>
          <cell r="CR744"/>
          <cell r="CS744"/>
          <cell r="CT744"/>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AA745"/>
          <cell r="AB745"/>
          <cell r="AC745"/>
          <cell r="AD745"/>
          <cell r="AE745"/>
          <cell r="AF745"/>
          <cell r="AG745"/>
          <cell r="AH745"/>
          <cell r="AI745"/>
          <cell r="AJ745"/>
          <cell r="AK745"/>
          <cell r="AL745"/>
          <cell r="AM745"/>
          <cell r="AN745"/>
          <cell r="AO745"/>
          <cell r="AP745"/>
          <cell r="AQ745"/>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A745"/>
          <cell r="CB745">
            <v>4</v>
          </cell>
          <cell r="CC745"/>
          <cell r="CD745"/>
          <cell r="CE745"/>
          <cell r="CF745"/>
          <cell r="CG745"/>
          <cell r="CH745"/>
          <cell r="CK745"/>
          <cell r="CL745"/>
          <cell r="CM745"/>
          <cell r="CN745"/>
          <cell r="CO745"/>
          <cell r="CP745"/>
          <cell r="CQ745"/>
          <cell r="CR745"/>
          <cell r="CS745"/>
          <cell r="CT745"/>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AA746"/>
          <cell r="AB746"/>
          <cell r="AC746"/>
          <cell r="AD746"/>
          <cell r="AE746"/>
          <cell r="AF746"/>
          <cell r="AG746"/>
          <cell r="AH746"/>
          <cell r="AI746"/>
          <cell r="AJ746"/>
          <cell r="AK746"/>
          <cell r="AL746"/>
          <cell r="AM746"/>
          <cell r="AN746"/>
          <cell r="AO746"/>
          <cell r="AP746"/>
          <cell r="AQ746"/>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A746"/>
          <cell r="CB746">
            <v>5</v>
          </cell>
          <cell r="CC746"/>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cell r="CL746"/>
          <cell r="CM746"/>
          <cell r="CN746"/>
          <cell r="CO746"/>
          <cell r="CP746"/>
          <cell r="CQ746"/>
          <cell r="CR746"/>
          <cell r="CS746"/>
          <cell r="CT746"/>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A747"/>
          <cell r="CB747">
            <v>3</v>
          </cell>
          <cell r="CC747"/>
          <cell r="CD747"/>
          <cell r="CE747"/>
          <cell r="CF747"/>
          <cell r="CG747"/>
          <cell r="CH747"/>
          <cell r="CK747"/>
          <cell r="CT747"/>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AA748"/>
          <cell r="AB748"/>
          <cell r="AC748"/>
          <cell r="AD748"/>
          <cell r="AE748"/>
          <cell r="AF748"/>
          <cell r="AG748"/>
          <cell r="AH748"/>
          <cell r="AI748"/>
          <cell r="AJ748"/>
          <cell r="AK748"/>
          <cell r="AL748"/>
          <cell r="AM748"/>
          <cell r="AN748"/>
          <cell r="AO748"/>
          <cell r="AP748"/>
          <cell r="AQ748"/>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A748"/>
          <cell r="CB748">
            <v>3</v>
          </cell>
          <cell r="CC748"/>
          <cell r="CD748"/>
          <cell r="CE748"/>
          <cell r="CF748"/>
          <cell r="CG748"/>
          <cell r="CH748"/>
          <cell r="CK748"/>
          <cell r="CT748"/>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A749"/>
          <cell r="CB749">
            <v>3</v>
          </cell>
          <cell r="CC749"/>
          <cell r="CD749"/>
          <cell r="CE749"/>
          <cell r="CF749"/>
          <cell r="CG749"/>
          <cell r="CH749"/>
          <cell r="CK749"/>
          <cell r="CT749"/>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A750"/>
          <cell r="CB750">
            <v>3</v>
          </cell>
          <cell r="CC750"/>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cell r="CT750"/>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1"/>
          <cell r="CA751"/>
          <cell r="CB751"/>
          <cell r="CC751"/>
          <cell r="CD751"/>
          <cell r="CE751"/>
          <cell r="CF751"/>
          <cell r="CG751"/>
          <cell r="CH751"/>
          <cell r="CK751"/>
          <cell r="CT751"/>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AA752"/>
          <cell r="AB752"/>
          <cell r="AC752"/>
          <cell r="AD752"/>
          <cell r="AE752"/>
          <cell r="AF752"/>
          <cell r="AG752"/>
          <cell r="AH752"/>
          <cell r="AI752"/>
          <cell r="AJ752"/>
          <cell r="AK752"/>
          <cell r="AL752"/>
          <cell r="AM752"/>
          <cell r="AN752"/>
          <cell r="AO752"/>
          <cell r="AP752"/>
          <cell r="AQ752"/>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A752"/>
          <cell r="CB752">
            <v>4</v>
          </cell>
          <cell r="CC752"/>
          <cell r="CD752"/>
          <cell r="CE752"/>
          <cell r="CF752"/>
          <cell r="CG752"/>
          <cell r="CH752"/>
          <cell r="CK752"/>
          <cell r="CT752"/>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AA753"/>
          <cell r="AB753"/>
          <cell r="AC753"/>
          <cell r="AD753"/>
          <cell r="AE753"/>
          <cell r="AF753"/>
          <cell r="AG753"/>
          <cell r="AH753"/>
          <cell r="AI753"/>
          <cell r="AJ753"/>
          <cell r="AK753"/>
          <cell r="AL753"/>
          <cell r="AM753"/>
          <cell r="AN753"/>
          <cell r="AO753"/>
          <cell r="AP753"/>
          <cell r="AQ753"/>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A753"/>
          <cell r="CB753">
            <v>4</v>
          </cell>
          <cell r="CC753"/>
          <cell r="CD753"/>
          <cell r="CE753"/>
          <cell r="CF753"/>
          <cell r="CG753"/>
          <cell r="CH753"/>
          <cell r="CK753"/>
          <cell r="CT753"/>
        </row>
        <row r="754">
          <cell r="B754">
            <v>2216</v>
          </cell>
          <cell r="C754">
            <v>749</v>
          </cell>
          <cell r="D754">
            <v>8</v>
          </cell>
          <cell r="E754">
            <v>5</v>
          </cell>
          <cell r="F754">
            <v>2566</v>
          </cell>
          <cell r="G754" t="str">
            <v>800075596778
800042491038</v>
          </cell>
          <cell r="H754" t="str">
            <v>กองทุนหมู่บ้านสันป่าค่า หมู่ที่ 8</v>
          </cell>
          <cell r="I754"/>
          <cell r="J754"/>
          <cell r="K754"/>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R754"/>
          <cell r="S754" t="str">
            <v>จังหวัดเชียงใหม่</v>
          </cell>
          <cell r="T754" t="str">
            <v>ผบ.1250</v>
          </cell>
          <cell r="U754">
            <v>2563</v>
          </cell>
          <cell r="V754" t="str">
            <v>ผบ.2211</v>
          </cell>
          <cell r="W754">
            <v>2563</v>
          </cell>
          <cell r="X754"/>
          <cell r="Y754"/>
          <cell r="Z754"/>
          <cell r="AA754">
            <v>8</v>
          </cell>
          <cell r="AB754">
            <v>9</v>
          </cell>
          <cell r="AC754">
            <v>2563</v>
          </cell>
          <cell r="AD754"/>
          <cell r="AE754"/>
          <cell r="AF754"/>
          <cell r="AG754"/>
          <cell r="AH754"/>
          <cell r="AI754"/>
          <cell r="AJ754"/>
          <cell r="AK754"/>
          <cell r="AL754"/>
          <cell r="AM754"/>
          <cell r="AN754"/>
          <cell r="AO754"/>
          <cell r="AP754"/>
          <cell r="AQ754"/>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A754"/>
          <cell r="CB754"/>
          <cell r="CC754"/>
          <cell r="CD754" t="str">
            <v xml:space="preserve">กองทุนหมู่บ้านสันป่าค่า หมู่ที่ 8 </v>
          </cell>
          <cell r="CE754"/>
          <cell r="CF754"/>
          <cell r="CG754"/>
          <cell r="CH754"/>
          <cell r="CK754"/>
          <cell r="CT754"/>
        </row>
        <row r="755">
          <cell r="B755">
            <v>2224</v>
          </cell>
          <cell r="C755">
            <v>750</v>
          </cell>
          <cell r="D755">
            <v>19</v>
          </cell>
          <cell r="E755">
            <v>6</v>
          </cell>
          <cell r="F755">
            <v>2566</v>
          </cell>
          <cell r="G755"/>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cell r="CK755"/>
          <cell r="CL755"/>
          <cell r="CM755"/>
          <cell r="CN755"/>
          <cell r="CO755"/>
          <cell r="CP755"/>
          <cell r="CQ755"/>
          <cell r="CR755"/>
          <cell r="CS755"/>
          <cell r="CT755"/>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R756"/>
          <cell r="S756" t="str">
            <v>แขวงลำปาง</v>
          </cell>
          <cell r="T756" t="str">
            <v>ผบE709</v>
          </cell>
          <cell r="U756">
            <v>2566</v>
          </cell>
          <cell r="V756" t="str">
            <v>ผบE1493</v>
          </cell>
          <cell r="W756">
            <v>2566</v>
          </cell>
          <cell r="X756">
            <v>4</v>
          </cell>
          <cell r="Y756">
            <v>4</v>
          </cell>
          <cell r="Z756">
            <v>2566</v>
          </cell>
          <cell r="AB756"/>
          <cell r="AC756"/>
          <cell r="AD756"/>
          <cell r="AL756"/>
          <cell r="AM756"/>
          <cell r="AN756"/>
          <cell r="AO756"/>
          <cell r="AP756"/>
          <cell r="AQ756"/>
          <cell r="AR756"/>
          <cell r="AS756"/>
          <cell r="AT756"/>
          <cell r="AU756"/>
          <cell r="AV756"/>
          <cell r="AW756"/>
          <cell r="AX756"/>
          <cell r="AY756"/>
          <cell r="AZ756"/>
          <cell r="BA756"/>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A756"/>
          <cell r="CB756">
            <v>3</v>
          </cell>
          <cell r="CC756"/>
          <cell r="CD756" t="str">
            <v>นายจิรพงค์ เรือนกูล</v>
          </cell>
          <cell r="CE756">
            <v>243307</v>
          </cell>
          <cell r="CF756"/>
          <cell r="CG756"/>
          <cell r="CK756"/>
          <cell r="CL756"/>
          <cell r="CM756"/>
          <cell r="CN756"/>
          <cell r="CO756"/>
          <cell r="CP756"/>
          <cell r="CQ756"/>
          <cell r="CR756"/>
          <cell r="CS756"/>
          <cell r="CT756"/>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AE757"/>
          <cell r="AI757"/>
          <cell r="AJ757"/>
          <cell r="AK757"/>
          <cell r="AL757"/>
          <cell r="AM757"/>
          <cell r="AN757"/>
          <cell r="AO757"/>
          <cell r="AP757"/>
          <cell r="AQ757"/>
          <cell r="AR757"/>
          <cell r="AS757"/>
          <cell r="AT757"/>
          <cell r="AU757"/>
          <cell r="AV757"/>
          <cell r="AW757"/>
          <cell r="AX757"/>
          <cell r="AY757"/>
          <cell r="AZ757"/>
          <cell r="BA757"/>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A757"/>
          <cell r="CB757">
            <v>2</v>
          </cell>
          <cell r="CC757"/>
          <cell r="CD757" t="str">
            <v>นางสาวสุจิน  จันทร์ปาง</v>
          </cell>
          <cell r="CE757">
            <v>243312</v>
          </cell>
          <cell r="CF757"/>
          <cell r="CG757"/>
          <cell r="CK757"/>
          <cell r="CT757"/>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Z758"/>
          <cell r="AA758">
            <v>4</v>
          </cell>
          <cell r="AB758">
            <v>10</v>
          </cell>
          <cell r="AC758">
            <v>2565</v>
          </cell>
          <cell r="AD758"/>
          <cell r="AE758"/>
          <cell r="AF758"/>
          <cell r="AG758"/>
          <cell r="AO758"/>
          <cell r="AP758"/>
          <cell r="AQ758"/>
          <cell r="AR758"/>
          <cell r="AS758"/>
          <cell r="AT758"/>
          <cell r="AU758"/>
          <cell r="AV758"/>
          <cell r="AW758"/>
          <cell r="AX758"/>
          <cell r="AY758"/>
          <cell r="AZ758"/>
          <cell r="BA758"/>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A758"/>
          <cell r="CB758">
            <v>4</v>
          </cell>
          <cell r="CC758"/>
          <cell r="CD758" t="str">
            <v>นายเทพโยธิน พันธง</v>
          </cell>
          <cell r="CE758">
            <v>243064</v>
          </cell>
          <cell r="CF758">
            <v>243258</v>
          </cell>
          <cell r="CK758"/>
          <cell r="CL758"/>
          <cell r="CM758"/>
          <cell r="CN758"/>
          <cell r="CO758"/>
          <cell r="CP758"/>
          <cell r="CQ758"/>
          <cell r="CR758"/>
          <cell r="CS758"/>
          <cell r="CT758"/>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R759"/>
          <cell r="S759" t="str">
            <v>แขวงเชียงใหม่</v>
          </cell>
          <cell r="T759" t="str">
            <v>ผบ13005</v>
          </cell>
          <cell r="U759">
            <v>2559</v>
          </cell>
          <cell r="V759" t="str">
            <v>ผบ1812</v>
          </cell>
          <cell r="W759">
            <v>2560</v>
          </cell>
          <cell r="X759"/>
          <cell r="Y759"/>
          <cell r="Z759"/>
          <cell r="AA759">
            <v>18</v>
          </cell>
          <cell r="AB759">
            <v>4</v>
          </cell>
          <cell r="AC759">
            <v>2560</v>
          </cell>
          <cell r="AD759"/>
          <cell r="AE759"/>
          <cell r="AF759"/>
          <cell r="AG759"/>
          <cell r="AH759"/>
          <cell r="AI759"/>
          <cell r="AJ759"/>
          <cell r="AK759"/>
          <cell r="AL759"/>
          <cell r="AM759"/>
          <cell r="AN759"/>
          <cell r="AO759"/>
          <cell r="AP759"/>
          <cell r="AQ759"/>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cell r="CA759"/>
          <cell r="CD759"/>
          <cell r="CE759"/>
          <cell r="CF759"/>
          <cell r="CG759"/>
          <cell r="CH759"/>
          <cell r="CK759"/>
          <cell r="CL759"/>
          <cell r="CM759"/>
          <cell r="CN759"/>
          <cell r="CO759"/>
          <cell r="CP759"/>
          <cell r="CQ759"/>
          <cell r="CR759"/>
          <cell r="CS759"/>
          <cell r="CT759"/>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P760"/>
          <cell r="Q760"/>
          <cell r="R760"/>
          <cell r="S760" t="str">
            <v>แขวงเชียงใหม่</v>
          </cell>
          <cell r="T760"/>
          <cell r="U760"/>
          <cell r="V760" t="str">
            <v>ผบ.8958</v>
          </cell>
          <cell r="W760">
            <v>2557</v>
          </cell>
          <cell r="X760"/>
          <cell r="Y760"/>
          <cell r="Z760"/>
          <cell r="AA760"/>
          <cell r="AB760"/>
          <cell r="AC760"/>
          <cell r="AD760"/>
          <cell r="AE760"/>
          <cell r="AF760"/>
          <cell r="AG760"/>
          <cell r="AH760"/>
          <cell r="AI760"/>
          <cell r="AJ760"/>
          <cell r="AK760"/>
          <cell r="AL760"/>
          <cell r="AM760"/>
          <cell r="AN760"/>
          <cell r="AO760"/>
          <cell r="AP760"/>
          <cell r="AQ760"/>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A760"/>
          <cell r="CB760"/>
          <cell r="CC760"/>
          <cell r="CD760" t="str">
            <v>นางสาวชนัดดา รอดกระแสร์</v>
          </cell>
          <cell r="CE760"/>
          <cell r="CF760"/>
          <cell r="CG760"/>
          <cell r="CH760"/>
          <cell r="CK760"/>
          <cell r="CL760"/>
          <cell r="CM760"/>
          <cell r="CN760"/>
          <cell r="CO760"/>
          <cell r="CP760"/>
          <cell r="CQ760"/>
          <cell r="CR760"/>
          <cell r="CS760"/>
          <cell r="CT760"/>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X761"/>
          <cell r="Y761"/>
          <cell r="Z761"/>
          <cell r="AA761">
            <v>28</v>
          </cell>
          <cell r="AB761">
            <v>11</v>
          </cell>
          <cell r="AC761">
            <v>2565</v>
          </cell>
          <cell r="AD761"/>
          <cell r="AE761"/>
          <cell r="AF761"/>
          <cell r="AG761"/>
          <cell r="AH761"/>
          <cell r="AI761"/>
          <cell r="AJ761"/>
          <cell r="AK761"/>
          <cell r="AL761"/>
          <cell r="AM761"/>
          <cell r="AN761"/>
          <cell r="AO761"/>
          <cell r="AP761"/>
          <cell r="AQ761"/>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A761"/>
          <cell r="CB761">
            <v>1</v>
          </cell>
          <cell r="CC761"/>
          <cell r="CD761"/>
          <cell r="CE761"/>
          <cell r="CF761"/>
          <cell r="CG761"/>
          <cell r="CH761"/>
          <cell r="CK761"/>
          <cell r="CT761"/>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AA762"/>
          <cell r="AB762"/>
          <cell r="AC762"/>
          <cell r="AD762"/>
          <cell r="AE762"/>
          <cell r="AF762"/>
          <cell r="AG762"/>
          <cell r="AH762"/>
          <cell r="AI762"/>
          <cell r="AJ762"/>
          <cell r="AK762"/>
          <cell r="AL762"/>
          <cell r="AM762"/>
          <cell r="AN762"/>
          <cell r="AO762"/>
          <cell r="AP762"/>
          <cell r="AQ762"/>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cell r="CC762"/>
          <cell r="CD762"/>
          <cell r="CE762"/>
          <cell r="CF762"/>
          <cell r="CG762"/>
          <cell r="CH762"/>
          <cell r="CK762"/>
          <cell r="CL762"/>
          <cell r="CM762"/>
          <cell r="CN762"/>
          <cell r="CO762"/>
          <cell r="CP762"/>
          <cell r="CQ762"/>
          <cell r="CR762"/>
          <cell r="CS762"/>
          <cell r="CT762"/>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cell r="CD763"/>
          <cell r="CK763"/>
          <cell r="CL763"/>
          <cell r="CM763"/>
          <cell r="CN763"/>
          <cell r="CO763"/>
          <cell r="CP763"/>
          <cell r="CQ763"/>
          <cell r="CR763"/>
          <cell r="CS763"/>
          <cell r="CT763"/>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cell r="CD764"/>
          <cell r="CK764"/>
          <cell r="CT764"/>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cell r="CD765"/>
          <cell r="CK765"/>
          <cell r="CT765"/>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cell r="CC766"/>
          <cell r="CD766"/>
          <cell r="CE766"/>
          <cell r="CF766"/>
          <cell r="CG766"/>
          <cell r="CH766"/>
          <cell r="CI766"/>
          <cell r="CJ766"/>
          <cell r="CK766"/>
          <cell r="CL766"/>
          <cell r="CM766"/>
          <cell r="CN766"/>
          <cell r="CO766"/>
          <cell r="CP766"/>
          <cell r="CQ766"/>
          <cell r="CR766"/>
          <cell r="CS766"/>
          <cell r="CT766"/>
          <cell r="CU766"/>
          <cell r="CV766"/>
          <cell r="CW766"/>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A767"/>
          <cell r="CB767"/>
          <cell r="CC767" t="str">
            <v>ปฏิยุทธ์</v>
          </cell>
          <cell r="CD767"/>
          <cell r="CE767"/>
          <cell r="CF767"/>
          <cell r="CG767"/>
          <cell r="CH767"/>
          <cell r="CI767"/>
          <cell r="CJ767"/>
          <cell r="CK767"/>
          <cell r="CL767"/>
          <cell r="CM767"/>
          <cell r="CN767"/>
          <cell r="CO767"/>
          <cell r="CP767"/>
          <cell r="CQ767"/>
          <cell r="CR767"/>
          <cell r="CS767"/>
          <cell r="CT767">
            <v>244031</v>
          </cell>
          <cell r="CU767">
            <v>244219</v>
          </cell>
          <cell r="CV767"/>
          <cell r="CW767"/>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cell r="CD768"/>
          <cell r="CK768"/>
          <cell r="CL768"/>
          <cell r="CM768"/>
          <cell r="CN768"/>
          <cell r="CO768"/>
          <cell r="CP768"/>
          <cell r="CQ768"/>
          <cell r="CR768"/>
          <cell r="CS768"/>
          <cell r="CT768"/>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cell r="CD769"/>
          <cell r="CK769"/>
          <cell r="CT769"/>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A770"/>
          <cell r="CB770">
            <v>4</v>
          </cell>
          <cell r="CC770"/>
          <cell r="CD770"/>
          <cell r="CE770"/>
          <cell r="CF770"/>
          <cell r="CG770"/>
          <cell r="CH770"/>
          <cell r="CK770"/>
          <cell r="CL770"/>
          <cell r="CM770"/>
          <cell r="CN770"/>
          <cell r="CO770"/>
          <cell r="CP770"/>
          <cell r="CQ770"/>
          <cell r="CR770"/>
          <cell r="CS770"/>
          <cell r="CT770"/>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cell r="CD771"/>
          <cell r="CK771"/>
          <cell r="CL771"/>
          <cell r="CM771"/>
          <cell r="CN771"/>
          <cell r="CO771"/>
          <cell r="CP771"/>
          <cell r="CQ771"/>
          <cell r="CR771"/>
          <cell r="CS771"/>
          <cell r="CT771"/>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cell r="CD772"/>
          <cell r="CK772"/>
          <cell r="CT772"/>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cell r="CD773"/>
          <cell r="CK773"/>
          <cell r="CT773"/>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AA774"/>
          <cell r="AB774"/>
          <cell r="AC774"/>
          <cell r="AD774"/>
          <cell r="AE774"/>
          <cell r="AF774"/>
          <cell r="AG774"/>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C774"/>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cell r="CL774"/>
          <cell r="CM774"/>
          <cell r="CN774"/>
          <cell r="CO774"/>
          <cell r="CP774"/>
          <cell r="CQ774"/>
          <cell r="CR774"/>
          <cell r="CS774"/>
          <cell r="CT774"/>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R775"/>
          <cell r="S775" t="str">
            <v>แขวงเชียงใหม่</v>
          </cell>
          <cell r="T775" t="str">
            <v>ผบE5354</v>
          </cell>
          <cell r="U775">
            <v>2565</v>
          </cell>
          <cell r="V775" t="str">
            <v>ผบE8533</v>
          </cell>
          <cell r="W775">
            <v>2565</v>
          </cell>
          <cell r="X775"/>
          <cell r="Y775"/>
          <cell r="Z775"/>
          <cell r="AA775">
            <v>29</v>
          </cell>
          <cell r="AB775">
            <v>11</v>
          </cell>
          <cell r="AC775">
            <v>2565</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A775"/>
          <cell r="CB775">
            <v>4</v>
          </cell>
          <cell r="CC775"/>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L775"/>
          <cell r="CM775"/>
          <cell r="CN775"/>
          <cell r="CO775"/>
          <cell r="CP775"/>
          <cell r="CQ775"/>
          <cell r="CR775"/>
          <cell r="CS775"/>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A776"/>
          <cell r="CB776">
            <v>4</v>
          </cell>
          <cell r="CC776"/>
          <cell r="CD776"/>
          <cell r="CE776"/>
          <cell r="CF776"/>
          <cell r="CG776"/>
          <cell r="CH776"/>
          <cell r="CK776"/>
          <cell r="CT776"/>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A777"/>
          <cell r="CB777">
            <v>2</v>
          </cell>
          <cell r="CC777"/>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A778"/>
          <cell r="CB778">
            <v>3</v>
          </cell>
          <cell r="CC778"/>
          <cell r="CD778" t="str">
            <v>นางสาวนัษฐภรณ์ วงษ์เวียน</v>
          </cell>
          <cell r="CE778"/>
          <cell r="CF778"/>
          <cell r="CG778"/>
          <cell r="CH778"/>
          <cell r="CK778"/>
          <cell r="CT778"/>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X779"/>
          <cell r="Y779"/>
          <cell r="Z779"/>
          <cell r="AA779">
            <v>12</v>
          </cell>
          <cell r="AB779">
            <v>5</v>
          </cell>
          <cell r="AC779">
            <v>2562</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A779"/>
          <cell r="CB779">
            <v>6</v>
          </cell>
          <cell r="CC779"/>
          <cell r="CD779" t="str">
            <v>นายทวี อนันต๊ะ</v>
          </cell>
          <cell r="CE779"/>
          <cell r="CF779"/>
          <cell r="CG779"/>
          <cell r="CH779"/>
          <cell r="CI779"/>
          <cell r="CJ779"/>
          <cell r="CK779"/>
          <cell r="CL779"/>
          <cell r="CM779"/>
          <cell r="CN779"/>
          <cell r="CO779"/>
          <cell r="CP779"/>
          <cell r="CQ779"/>
          <cell r="CR779"/>
          <cell r="CS779"/>
          <cell r="CT779"/>
          <cell r="CU779"/>
          <cell r="CV779"/>
          <cell r="CW779"/>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X780"/>
          <cell r="Y780"/>
          <cell r="Z780"/>
          <cell r="AA780">
            <v>23</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A780"/>
          <cell r="CB780">
            <v>4</v>
          </cell>
          <cell r="CC780"/>
          <cell r="CD780" t="str">
            <v>นางกชชวรรณ อาภาภัทรฐานิต</v>
          </cell>
          <cell r="CE780"/>
          <cell r="CF780"/>
          <cell r="CG780"/>
          <cell r="CH780"/>
          <cell r="CK780"/>
          <cell r="CT780"/>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A781"/>
          <cell r="CB781">
            <v>3</v>
          </cell>
          <cell r="CC781"/>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D782"/>
          <cell r="E782"/>
          <cell r="F782"/>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cell r="BV782"/>
          <cell r="BW782"/>
          <cell r="BX782"/>
          <cell r="BY782"/>
          <cell r="BZ782"/>
          <cell r="CA782"/>
          <cell r="CB782"/>
          <cell r="CC782"/>
          <cell r="CD782"/>
          <cell r="CE782"/>
          <cell r="CF782"/>
          <cell r="CG782"/>
          <cell r="CH782"/>
          <cell r="CK782"/>
          <cell r="CT782"/>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K783"/>
          <cell r="L783" t="str">
            <v>หางดง</v>
          </cell>
          <cell r="M783" t="str">
            <v>เชียงใหม่ 3</v>
          </cell>
          <cell r="N783">
            <v>8</v>
          </cell>
          <cell r="O783"/>
          <cell r="P783"/>
          <cell r="Q783"/>
          <cell r="R783"/>
          <cell r="S783" t="str">
            <v>แขวงเชียงใหม่</v>
          </cell>
          <cell r="T783"/>
          <cell r="U783"/>
          <cell r="V783" t="str">
            <v>ผบE8518</v>
          </cell>
          <cell r="W783">
            <v>2565</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row>
        <row r="784">
          <cell r="B784">
            <v>2255</v>
          </cell>
          <cell r="C784">
            <v>779</v>
          </cell>
          <cell r="D784">
            <v>7</v>
          </cell>
          <cell r="E784">
            <v>9</v>
          </cell>
          <cell r="F784">
            <v>2566</v>
          </cell>
          <cell r="G784">
            <v>822053004682</v>
          </cell>
          <cell r="H784" t="str">
            <v>นางสาว</v>
          </cell>
          <cell r="I784" t="str">
            <v>กัญญา</v>
          </cell>
          <cell r="J784" t="str">
            <v>แซ่กัง</v>
          </cell>
          <cell r="K784"/>
          <cell r="L784" t="str">
            <v>สารภี</v>
          </cell>
          <cell r="M784" t="str">
            <v>เชียงใหม่ 3</v>
          </cell>
          <cell r="N784">
            <v>8</v>
          </cell>
          <cell r="O784"/>
          <cell r="P784"/>
          <cell r="Q784"/>
          <cell r="R784"/>
          <cell r="S784" t="str">
            <v>แขวงเชียงใหม่</v>
          </cell>
          <cell r="T784"/>
          <cell r="U784"/>
          <cell r="V784" t="str">
            <v>ผบE794</v>
          </cell>
          <cell r="W784">
            <v>2566</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cell r="BV784"/>
          <cell r="BW784"/>
          <cell r="BX784"/>
          <cell r="BY784"/>
          <cell r="BZ784"/>
          <cell r="CA784"/>
          <cell r="CB784"/>
          <cell r="CC784"/>
          <cell r="CD784"/>
          <cell r="CE784"/>
          <cell r="CF784"/>
          <cell r="CG784"/>
          <cell r="CH784"/>
          <cell r="CI784"/>
          <cell r="CJ784"/>
          <cell r="CK784"/>
          <cell r="CL784"/>
          <cell r="CM784"/>
          <cell r="CN784"/>
          <cell r="CO784"/>
          <cell r="CP784"/>
          <cell r="CQ784"/>
          <cell r="CR784"/>
          <cell r="CS784"/>
          <cell r="CT784"/>
          <cell r="CU784"/>
          <cell r="CV784"/>
          <cell r="CW784"/>
        </row>
        <row r="785">
          <cell r="B785">
            <v>2256</v>
          </cell>
          <cell r="C785">
            <v>780</v>
          </cell>
          <cell r="D785">
            <v>7</v>
          </cell>
          <cell r="E785">
            <v>9</v>
          </cell>
          <cell r="F785">
            <v>2566</v>
          </cell>
          <cell r="G785">
            <v>800060316216</v>
          </cell>
          <cell r="H785" t="str">
            <v>นาย</v>
          </cell>
          <cell r="I785" t="str">
            <v>เกรียงไกร</v>
          </cell>
          <cell r="J785" t="str">
            <v>คำแสน</v>
          </cell>
          <cell r="K785"/>
          <cell r="L785" t="str">
            <v>แม่วาง</v>
          </cell>
          <cell r="M785" t="str">
            <v>เชียงใหม่ 3</v>
          </cell>
          <cell r="N785">
            <v>8</v>
          </cell>
          <cell r="O785"/>
          <cell r="P785"/>
          <cell r="Q785"/>
          <cell r="R785"/>
          <cell r="S785" t="str">
            <v>แขวงเชียงใหม่</v>
          </cell>
          <cell r="T785"/>
          <cell r="U785"/>
          <cell r="V785" t="str">
            <v>ผบ.3888</v>
          </cell>
          <cell r="W785">
            <v>2555</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K786"/>
          <cell r="L786" t="str">
            <v>แม่วาง</v>
          </cell>
          <cell r="M786" t="str">
            <v>เชียงใหม่ 3</v>
          </cell>
          <cell r="N786">
            <v>8</v>
          </cell>
          <cell r="O786"/>
          <cell r="P786"/>
          <cell r="Q786"/>
          <cell r="R786"/>
          <cell r="S786" t="str">
            <v>แขวงเชียงใหม่</v>
          </cell>
          <cell r="T786"/>
          <cell r="U786"/>
          <cell r="V786" t="str">
            <v>ผบE1951</v>
          </cell>
          <cell r="W786">
            <v>2563</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row>
        <row r="787">
          <cell r="B787">
            <v>2258</v>
          </cell>
          <cell r="C787">
            <v>782</v>
          </cell>
          <cell r="D787"/>
          <cell r="E787"/>
          <cell r="F787"/>
          <cell r="G787">
            <v>800059946361</v>
          </cell>
          <cell r="H787" t="str">
            <v>นาย</v>
          </cell>
          <cell r="I787" t="str">
            <v>วรินทร์นวัต</v>
          </cell>
          <cell r="J787" t="str">
            <v>อัชฌาสุตานันท์</v>
          </cell>
          <cell r="K787"/>
          <cell r="L787"/>
          <cell r="M787" t="str">
            <v>เชียงใหม่ 3</v>
          </cell>
          <cell r="N787">
            <v>8</v>
          </cell>
          <cell r="O787"/>
          <cell r="P787"/>
          <cell r="Q787"/>
          <cell r="R787"/>
          <cell r="S787" t="str">
            <v>จังหวัดเชียงใหม่</v>
          </cell>
          <cell r="T787"/>
          <cell r="U787"/>
          <cell r="V787" t="str">
            <v>ผบE1198</v>
          </cell>
          <cell r="W787">
            <v>2565</v>
          </cell>
          <cell r="X787"/>
          <cell r="Y787"/>
          <cell r="Z787"/>
          <cell r="AA787"/>
          <cell r="AB787"/>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row>
        <row r="788">
          <cell r="B788">
            <v>2259</v>
          </cell>
          <cell r="C788">
            <v>783</v>
          </cell>
          <cell r="D788">
            <v>24</v>
          </cell>
          <cell r="E788">
            <v>5</v>
          </cell>
          <cell r="F788">
            <v>2566</v>
          </cell>
          <cell r="G788">
            <v>800049845228</v>
          </cell>
          <cell r="H788" t="str">
            <v>กลุ่มเครดิตยูเนี่ยมตำบลโปงทุ่ง</v>
          </cell>
          <cell r="I788"/>
          <cell r="J788"/>
          <cell r="K788"/>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X788"/>
          <cell r="Y788"/>
          <cell r="Z788"/>
          <cell r="AA788">
            <v>8</v>
          </cell>
          <cell r="AB788">
            <v>9</v>
          </cell>
          <cell r="AC788">
            <v>2563</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cell r="CB788"/>
          <cell r="CC788"/>
          <cell r="CD788"/>
          <cell r="CE788"/>
          <cell r="CF788"/>
          <cell r="CG788"/>
          <cell r="CH788"/>
          <cell r="CI788"/>
          <cell r="CJ788"/>
          <cell r="CK788"/>
          <cell r="CL788"/>
          <cell r="CM788"/>
          <cell r="CN788"/>
          <cell r="CO788"/>
          <cell r="CP788"/>
          <cell r="CQ788"/>
          <cell r="CR788"/>
          <cell r="CS788"/>
          <cell r="CT788"/>
          <cell r="CU788"/>
          <cell r="CV788"/>
          <cell r="CW788"/>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cell r="CB789"/>
          <cell r="CC789"/>
          <cell r="CD789"/>
          <cell r="CE789"/>
          <cell r="CF789"/>
          <cell r="CG789"/>
          <cell r="CH789"/>
          <cell r="CI789"/>
          <cell r="CJ789"/>
          <cell r="CK789"/>
          <cell r="CL789"/>
          <cell r="CM789"/>
          <cell r="CN789"/>
          <cell r="CO789"/>
          <cell r="CP789"/>
          <cell r="CQ789"/>
          <cell r="CR789"/>
          <cell r="CS789"/>
          <cell r="CT789"/>
          <cell r="CU789"/>
          <cell r="CV789"/>
          <cell r="CW789"/>
        </row>
        <row r="790">
          <cell r="B790">
            <v>2261</v>
          </cell>
          <cell r="C790">
            <v>785</v>
          </cell>
          <cell r="D790"/>
          <cell r="E790"/>
          <cell r="F790"/>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Q790"/>
          <cell r="R790"/>
          <cell r="S790" t="str">
            <v>แขวงเชียงใหม่</v>
          </cell>
          <cell r="T790" t="str">
            <v>ผบE5686</v>
          </cell>
          <cell r="U790">
            <v>2564</v>
          </cell>
          <cell r="V790" t="str">
            <v>ผบE5197</v>
          </cell>
          <cell r="W790">
            <v>2565</v>
          </cell>
          <cell r="X790"/>
          <cell r="Y790"/>
          <cell r="Z790"/>
          <cell r="AA790">
            <v>25</v>
          </cell>
          <cell r="AB790">
            <v>7</v>
          </cell>
          <cell r="AC790">
            <v>2565</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cell r="CA790"/>
          <cell r="CB790"/>
          <cell r="CC790"/>
          <cell r="CD790"/>
          <cell r="CE790"/>
          <cell r="CF790"/>
          <cell r="CG790"/>
          <cell r="CH790"/>
          <cell r="CI790"/>
          <cell r="CJ790"/>
          <cell r="CK790"/>
          <cell r="CL790"/>
          <cell r="CM790"/>
          <cell r="CN790"/>
          <cell r="CO790"/>
          <cell r="CP790"/>
          <cell r="CQ790"/>
          <cell r="CR790"/>
          <cell r="CS790"/>
          <cell r="CT790"/>
          <cell r="CU790"/>
          <cell r="CV790"/>
          <cell r="CW790"/>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A791"/>
          <cell r="CB791">
            <v>4</v>
          </cell>
          <cell r="CC791"/>
          <cell r="CD791"/>
          <cell r="CE791"/>
          <cell r="CF791"/>
          <cell r="CG791"/>
          <cell r="CH791"/>
          <cell r="CI791"/>
          <cell r="CJ791"/>
          <cell r="CK791"/>
          <cell r="CL791"/>
          <cell r="CM791"/>
          <cell r="CN791"/>
          <cell r="CO791"/>
          <cell r="CP791"/>
          <cell r="CQ791"/>
          <cell r="CR791"/>
          <cell r="CS791"/>
          <cell r="CT791"/>
          <cell r="CU791"/>
          <cell r="CV791"/>
          <cell r="CW791"/>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A792"/>
          <cell r="CB792">
            <v>3</v>
          </cell>
          <cell r="CC792"/>
          <cell r="CD792"/>
          <cell r="CE792"/>
          <cell r="CF792"/>
          <cell r="CG792"/>
          <cell r="CH792"/>
          <cell r="CI792"/>
          <cell r="CJ792"/>
          <cell r="CK792"/>
          <cell r="CL792"/>
          <cell r="CM792"/>
          <cell r="CN792"/>
          <cell r="CO792"/>
          <cell r="CP792"/>
          <cell r="CQ792"/>
          <cell r="CR792"/>
          <cell r="CS792"/>
          <cell r="CT792"/>
          <cell r="CU792"/>
          <cell r="CV792"/>
          <cell r="CW792"/>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A793"/>
          <cell r="CB793">
            <v>5</v>
          </cell>
          <cell r="CC793"/>
          <cell r="CD793"/>
          <cell r="CE793"/>
          <cell r="CF793"/>
          <cell r="CG793"/>
          <cell r="CH793"/>
          <cell r="CI793"/>
          <cell r="CJ793"/>
          <cell r="CK793"/>
          <cell r="CL793"/>
          <cell r="CM793"/>
          <cell r="CN793"/>
          <cell r="CO793"/>
          <cell r="CP793"/>
          <cell r="CQ793"/>
          <cell r="CR793"/>
          <cell r="CS793"/>
          <cell r="CT793"/>
          <cell r="CU793"/>
          <cell r="CV793"/>
          <cell r="CW793"/>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A794"/>
          <cell r="CB794">
            <v>3</v>
          </cell>
          <cell r="CC794"/>
          <cell r="CD794"/>
          <cell r="CE794"/>
          <cell r="CF794"/>
          <cell r="CG794"/>
          <cell r="CH794"/>
          <cell r="CI794"/>
          <cell r="CJ794"/>
          <cell r="CK794"/>
          <cell r="CL794"/>
          <cell r="CM794"/>
          <cell r="CN794"/>
          <cell r="CO794"/>
          <cell r="CP794"/>
          <cell r="CQ794"/>
          <cell r="CR794"/>
          <cell r="CS794"/>
          <cell r="CT794"/>
          <cell r="CU794"/>
          <cell r="CV794"/>
          <cell r="CW794"/>
        </row>
        <row r="795">
          <cell r="B795">
            <v>2266</v>
          </cell>
          <cell r="C795">
            <v>790</v>
          </cell>
          <cell r="D795"/>
          <cell r="E795"/>
          <cell r="F795"/>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A795"/>
          <cell r="CB795">
            <v>4</v>
          </cell>
          <cell r="CC795"/>
          <cell r="CD795"/>
          <cell r="CE795"/>
          <cell r="CF795"/>
          <cell r="CG795"/>
          <cell r="CH795"/>
          <cell r="CI795"/>
          <cell r="CJ795"/>
          <cell r="CK795"/>
          <cell r="CL795"/>
          <cell r="CM795"/>
          <cell r="CN795"/>
          <cell r="CO795"/>
          <cell r="CP795"/>
          <cell r="CQ795"/>
          <cell r="CR795"/>
          <cell r="CS795"/>
          <cell r="CT795"/>
          <cell r="CU795"/>
          <cell r="CV795"/>
          <cell r="CW795"/>
        </row>
        <row r="796">
          <cell r="B796">
            <v>2267</v>
          </cell>
          <cell r="C796">
            <v>791</v>
          </cell>
          <cell r="D796"/>
          <cell r="E796"/>
          <cell r="F796"/>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A796"/>
          <cell r="CB796">
            <v>2</v>
          </cell>
          <cell r="CC796"/>
          <cell r="CD796"/>
          <cell r="CE796"/>
          <cell r="CF796"/>
          <cell r="CG796"/>
          <cell r="CH796"/>
          <cell r="CI796"/>
          <cell r="CJ796"/>
          <cell r="CK796"/>
          <cell r="CL796"/>
          <cell r="CM796"/>
          <cell r="CN796"/>
          <cell r="CO796"/>
          <cell r="CP796"/>
          <cell r="CQ796"/>
          <cell r="CR796"/>
          <cell r="CS796"/>
          <cell r="CT796"/>
          <cell r="CU796"/>
          <cell r="CV796"/>
          <cell r="CW796"/>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A797"/>
          <cell r="CB797">
            <v>2</v>
          </cell>
          <cell r="CC797"/>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I797"/>
          <cell r="CJ797">
            <v>2</v>
          </cell>
          <cell r="CK797" t="str">
            <v>นุสบา</v>
          </cell>
          <cell r="CL797"/>
          <cell r="CM797"/>
          <cell r="CN797"/>
          <cell r="CO797"/>
          <cell r="CP797"/>
          <cell r="CQ797"/>
          <cell r="CR797"/>
          <cell r="CS797"/>
          <cell r="CT797"/>
          <cell r="CU797"/>
          <cell r="CV797"/>
          <cell r="CW797"/>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A798"/>
          <cell r="CB798">
            <v>3</v>
          </cell>
          <cell r="CC798"/>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I798"/>
          <cell r="CJ798">
            <v>3</v>
          </cell>
          <cell r="CK798" t="str">
            <v>นุสบา</v>
          </cell>
          <cell r="CL798"/>
          <cell r="CM798"/>
          <cell r="CN798"/>
          <cell r="CO798"/>
          <cell r="CP798"/>
          <cell r="CQ798"/>
          <cell r="CR798"/>
          <cell r="CS798"/>
          <cell r="CT798">
            <v>244126</v>
          </cell>
          <cell r="CU798"/>
          <cell r="CV798"/>
          <cell r="CW798"/>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X799"/>
          <cell r="Y799"/>
          <cell r="Z799"/>
          <cell r="AA799">
            <v>28</v>
          </cell>
          <cell r="AB799">
            <v>10</v>
          </cell>
          <cell r="AC799">
            <v>2562</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A799"/>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I799"/>
          <cell r="CJ799">
            <v>5</v>
          </cell>
          <cell r="CK799" t="str">
            <v>นุสบา</v>
          </cell>
          <cell r="CL799"/>
          <cell r="CM799"/>
          <cell r="CN799"/>
          <cell r="CO799"/>
          <cell r="CP799"/>
          <cell r="CQ799"/>
          <cell r="CR799"/>
          <cell r="CS799"/>
          <cell r="CT799">
            <v>244036</v>
          </cell>
          <cell r="CU799">
            <v>244127</v>
          </cell>
          <cell r="CV799"/>
          <cell r="CW799"/>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A800"/>
          <cell r="CB800">
            <v>4</v>
          </cell>
          <cell r="CC800"/>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I800"/>
          <cell r="CJ800">
            <v>4</v>
          </cell>
          <cell r="CK800" t="str">
            <v>นุสบา</v>
          </cell>
          <cell r="CL800"/>
          <cell r="CM800"/>
          <cell r="CN800"/>
          <cell r="CO800"/>
          <cell r="CP800"/>
          <cell r="CQ800"/>
          <cell r="CR800"/>
          <cell r="CS800"/>
          <cell r="CT800"/>
          <cell r="CU800"/>
          <cell r="CV800"/>
          <cell r="CW800"/>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A801"/>
          <cell r="CB801">
            <v>3</v>
          </cell>
          <cell r="CC801"/>
          <cell r="CD801"/>
          <cell r="CE801"/>
          <cell r="CF801"/>
          <cell r="CG801"/>
          <cell r="CH801"/>
          <cell r="CI801"/>
          <cell r="CJ801"/>
          <cell r="CK801"/>
          <cell r="CL801"/>
          <cell r="CM801"/>
          <cell r="CN801"/>
          <cell r="CO801"/>
          <cell r="CP801"/>
          <cell r="CQ801"/>
          <cell r="CR801"/>
          <cell r="CS801"/>
          <cell r="CT801"/>
          <cell r="CU801"/>
          <cell r="CV801"/>
          <cell r="CW801"/>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Q802"/>
          <cell r="R802"/>
          <cell r="S802" t="str">
            <v>จังหวัดเทิง</v>
          </cell>
          <cell r="T802" t="str">
            <v>ผบ.1962</v>
          </cell>
          <cell r="U802">
            <v>2562</v>
          </cell>
          <cell r="V802" t="str">
            <v>ผบ2403</v>
          </cell>
          <cell r="W802">
            <v>2562</v>
          </cell>
          <cell r="X802">
            <v>25</v>
          </cell>
          <cell r="Y802">
            <v>12</v>
          </cell>
          <cell r="Z802">
            <v>2562</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A802"/>
          <cell r="CB802"/>
          <cell r="CC802"/>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I802"/>
          <cell r="CJ802">
            <v>1</v>
          </cell>
          <cell r="CK802" t="str">
            <v>นุสบา</v>
          </cell>
          <cell r="CL802"/>
          <cell r="CM802"/>
          <cell r="CN802"/>
          <cell r="CO802"/>
          <cell r="CP802"/>
          <cell r="CQ802"/>
          <cell r="CR802"/>
          <cell r="CS802"/>
          <cell r="CT802">
            <v>244126</v>
          </cell>
          <cell r="CU802"/>
          <cell r="CV802"/>
          <cell r="CW802"/>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A803"/>
          <cell r="CB803">
            <v>2</v>
          </cell>
          <cell r="CC803"/>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I803"/>
          <cell r="CJ803">
            <v>2</v>
          </cell>
          <cell r="CK803" t="str">
            <v>นุสบา</v>
          </cell>
          <cell r="CL803"/>
          <cell r="CM803"/>
          <cell r="CN803"/>
          <cell r="CO803"/>
          <cell r="CP803"/>
          <cell r="CQ803"/>
          <cell r="CR803"/>
          <cell r="CS803"/>
          <cell r="CT803">
            <v>244126</v>
          </cell>
          <cell r="CU803"/>
          <cell r="CV803"/>
          <cell r="CW803"/>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P804"/>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A804"/>
          <cell r="CB804">
            <v>1</v>
          </cell>
          <cell r="CC804"/>
          <cell r="CD804"/>
          <cell r="CE804"/>
          <cell r="CF804"/>
          <cell r="CG804"/>
          <cell r="CH804"/>
          <cell r="CI804"/>
          <cell r="CJ804"/>
          <cell r="CK804"/>
          <cell r="CL804"/>
          <cell r="CM804"/>
          <cell r="CN804"/>
          <cell r="CO804"/>
          <cell r="CP804"/>
          <cell r="CQ804"/>
          <cell r="CR804"/>
          <cell r="CS804"/>
          <cell r="CT804"/>
          <cell r="CU804"/>
          <cell r="CV804"/>
          <cell r="CW804"/>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A805"/>
          <cell r="CB805">
            <v>2</v>
          </cell>
          <cell r="CC805"/>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I805"/>
          <cell r="CJ805">
            <v>2</v>
          </cell>
          <cell r="CK805" t="str">
            <v>นุสบา</v>
          </cell>
          <cell r="CL805"/>
          <cell r="CM805"/>
          <cell r="CN805"/>
          <cell r="CO805"/>
          <cell r="CP805"/>
          <cell r="CQ805"/>
          <cell r="CR805"/>
          <cell r="CS805"/>
          <cell r="CT805"/>
          <cell r="CU805"/>
          <cell r="CV805"/>
          <cell r="CW805"/>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X806"/>
          <cell r="Y806"/>
          <cell r="Z806"/>
          <cell r="AA806">
            <v>29</v>
          </cell>
          <cell r="AB806">
            <v>8</v>
          </cell>
          <cell r="AC806">
            <v>2565</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A806"/>
          <cell r="CB806">
            <v>5</v>
          </cell>
          <cell r="CC806"/>
          <cell r="CD806"/>
          <cell r="CE806"/>
          <cell r="CF806"/>
          <cell r="CG806"/>
          <cell r="CH806"/>
          <cell r="CI806"/>
          <cell r="CJ806"/>
          <cell r="CK806"/>
          <cell r="CL806"/>
          <cell r="CM806"/>
          <cell r="CN806"/>
          <cell r="CO806"/>
          <cell r="CP806"/>
          <cell r="CQ806"/>
          <cell r="CR806"/>
          <cell r="CS806"/>
          <cell r="CT806"/>
          <cell r="CU806"/>
          <cell r="CV806"/>
          <cell r="CW806"/>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X807"/>
          <cell r="Y807"/>
          <cell r="Z807"/>
          <cell r="AA807">
            <v>28</v>
          </cell>
          <cell r="AB807">
            <v>8</v>
          </cell>
          <cell r="AC807">
            <v>2566</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A807"/>
          <cell r="CB807"/>
          <cell r="CC807" t="str">
            <v>ปฏิยุทธ์</v>
          </cell>
          <cell r="CD807"/>
          <cell r="CE807"/>
          <cell r="CF807"/>
          <cell r="CG807"/>
          <cell r="CH807"/>
          <cell r="CI807"/>
          <cell r="CJ807"/>
          <cell r="CK807"/>
          <cell r="CL807"/>
          <cell r="CM807"/>
          <cell r="CN807"/>
          <cell r="CO807"/>
          <cell r="CP807"/>
          <cell r="CQ807"/>
          <cell r="CR807"/>
          <cell r="CS807"/>
          <cell r="CT807"/>
          <cell r="CU807"/>
          <cell r="CV807"/>
          <cell r="CW807"/>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X808"/>
          <cell r="Y808"/>
          <cell r="Z808"/>
          <cell r="AA808">
            <v>8</v>
          </cell>
          <cell r="AB808">
            <v>6</v>
          </cell>
          <cell r="AC808">
            <v>2562</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cell r="CA808"/>
          <cell r="CB808"/>
          <cell r="CC808"/>
          <cell r="CD808"/>
          <cell r="CE808"/>
          <cell r="CF808"/>
          <cell r="CG808"/>
          <cell r="CH808"/>
          <cell r="CI808"/>
          <cell r="CJ808"/>
          <cell r="CK808"/>
          <cell r="CL808"/>
          <cell r="CM808"/>
          <cell r="CN808"/>
          <cell r="CO808"/>
          <cell r="CP808"/>
          <cell r="CQ808"/>
          <cell r="CR808"/>
          <cell r="CS808"/>
          <cell r="CT808"/>
          <cell r="CU808"/>
          <cell r="CV808"/>
          <cell r="CW808"/>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A809"/>
          <cell r="CB809">
            <v>5</v>
          </cell>
          <cell r="CC809"/>
          <cell r="CD809"/>
          <cell r="CE809"/>
          <cell r="CF809"/>
          <cell r="CG809"/>
          <cell r="CH809"/>
          <cell r="CI809"/>
          <cell r="CJ809"/>
          <cell r="CK809"/>
          <cell r="CL809"/>
          <cell r="CM809"/>
          <cell r="CN809"/>
          <cell r="CO809"/>
          <cell r="CP809"/>
          <cell r="CQ809"/>
          <cell r="CR809"/>
          <cell r="CS809"/>
          <cell r="CT809"/>
          <cell r="CU809"/>
          <cell r="CV809"/>
          <cell r="CW809"/>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X810"/>
          <cell r="Y810"/>
          <cell r="Z810"/>
          <cell r="AA810">
            <v>14</v>
          </cell>
          <cell r="AB810">
            <v>2</v>
          </cell>
          <cell r="AC810">
            <v>2565</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A810"/>
          <cell r="CB810"/>
          <cell r="CC810"/>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I810"/>
          <cell r="CJ810">
            <v>4</v>
          </cell>
          <cell r="CK810" t="str">
            <v>นุสบา</v>
          </cell>
          <cell r="CL810"/>
          <cell r="CM810"/>
          <cell r="CN810"/>
          <cell r="CO810"/>
          <cell r="CP810"/>
          <cell r="CQ810"/>
          <cell r="CR810"/>
          <cell r="CS810"/>
          <cell r="CT810"/>
          <cell r="CU810"/>
          <cell r="CV810"/>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X811"/>
          <cell r="Y811"/>
          <cell r="Z811"/>
          <cell r="AA811">
            <v>7</v>
          </cell>
          <cell r="AB811">
            <v>8</v>
          </cell>
          <cell r="AC811">
            <v>2566</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cell r="CA811"/>
          <cell r="CB811"/>
          <cell r="CC811"/>
          <cell r="CD811"/>
          <cell r="CE811"/>
          <cell r="CF811"/>
          <cell r="CG811"/>
          <cell r="CH811"/>
          <cell r="CI811"/>
          <cell r="CJ811"/>
          <cell r="CK811"/>
          <cell r="CL811"/>
          <cell r="CM811"/>
          <cell r="CN811"/>
          <cell r="CO811"/>
          <cell r="CP811"/>
          <cell r="CQ811"/>
          <cell r="CR811"/>
          <cell r="CS811"/>
          <cell r="CT811"/>
          <cell r="CU811"/>
          <cell r="CV811"/>
          <cell r="CW811"/>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N812"/>
          <cell r="O812" t="str">
            <v>ธนาคารประชาชน</v>
          </cell>
          <cell r="P812" t="str">
            <v>1.บุคคลค้ำประกัน</v>
          </cell>
          <cell r="Q812"/>
          <cell r="R812"/>
          <cell r="S812" t="str">
            <v>จังหวัดน่าน สาขาปัว</v>
          </cell>
          <cell r="T812" t="str">
            <v>ผบ.1120</v>
          </cell>
          <cell r="U812">
            <v>2562</v>
          </cell>
          <cell r="V812" t="str">
            <v>ผบ1296</v>
          </cell>
          <cell r="W812">
            <v>2562</v>
          </cell>
          <cell r="X812"/>
          <cell r="Y812"/>
          <cell r="Z812"/>
          <cell r="AA812">
            <v>21</v>
          </cell>
          <cell r="AB812">
            <v>10</v>
          </cell>
          <cell r="AC812">
            <v>2562</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A812"/>
          <cell r="CB812"/>
          <cell r="CC812"/>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I812"/>
          <cell r="CJ812">
            <v>1</v>
          </cell>
          <cell r="CK812" t="str">
            <v>นุสบา</v>
          </cell>
          <cell r="CL812"/>
          <cell r="CM812"/>
          <cell r="CN812"/>
          <cell r="CO812"/>
          <cell r="CP812"/>
          <cell r="CQ812"/>
          <cell r="CR812"/>
          <cell r="CS812"/>
          <cell r="CT812">
            <v>244126</v>
          </cell>
          <cell r="CU812"/>
          <cell r="CV812"/>
          <cell r="CW812"/>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X813"/>
          <cell r="Y813"/>
          <cell r="Z813"/>
          <cell r="AA813">
            <v>20</v>
          </cell>
          <cell r="AB813">
            <v>10</v>
          </cell>
          <cell r="AC813">
            <v>2563</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A813"/>
          <cell r="CB813"/>
          <cell r="CC813"/>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I813"/>
          <cell r="CJ813">
            <v>1</v>
          </cell>
          <cell r="CK813" t="str">
            <v>นุสบา</v>
          </cell>
          <cell r="CL813"/>
          <cell r="CM813"/>
          <cell r="CN813"/>
          <cell r="CO813"/>
          <cell r="CP813"/>
          <cell r="CQ813"/>
          <cell r="CR813"/>
          <cell r="CS813"/>
          <cell r="CT813">
            <v>244126</v>
          </cell>
          <cell r="CU813"/>
          <cell r="CV813"/>
          <cell r="CW813"/>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A814"/>
          <cell r="CB814"/>
          <cell r="CC814"/>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I814"/>
          <cell r="CJ814"/>
          <cell r="CK814" t="str">
            <v>ปฏิยุทธ์</v>
          </cell>
          <cell r="CL814"/>
          <cell r="CM814"/>
          <cell r="CN814"/>
          <cell r="CO814"/>
          <cell r="CP814"/>
          <cell r="CQ814"/>
          <cell r="CR814"/>
          <cell r="CS814"/>
          <cell r="CT814"/>
          <cell r="CU814"/>
          <cell r="CV814"/>
          <cell r="CW814"/>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cell r="CA815"/>
          <cell r="CB815"/>
          <cell r="CC815"/>
          <cell r="CD815"/>
          <cell r="CE815"/>
          <cell r="CF815"/>
          <cell r="CG815"/>
          <cell r="CH815"/>
          <cell r="CI815"/>
          <cell r="CJ815"/>
          <cell r="CK815"/>
          <cell r="CL815"/>
          <cell r="CM815"/>
          <cell r="CN815"/>
          <cell r="CO815"/>
          <cell r="CP815"/>
          <cell r="CQ815"/>
          <cell r="CR815"/>
          <cell r="CS815"/>
          <cell r="CT815"/>
          <cell r="CU815"/>
          <cell r="CV815"/>
          <cell r="CW815"/>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P816"/>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A816"/>
          <cell r="CB816"/>
          <cell r="CC816"/>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I816"/>
          <cell r="CJ816"/>
          <cell r="CK816" t="str">
            <v>ปฏิยุทธ์</v>
          </cell>
          <cell r="CL816"/>
          <cell r="CM816"/>
          <cell r="CN816"/>
          <cell r="CO816"/>
          <cell r="CP816"/>
          <cell r="CQ816"/>
          <cell r="CR816"/>
          <cell r="CS816"/>
          <cell r="CT816">
            <v>244149</v>
          </cell>
          <cell r="CU816"/>
          <cell r="CV816"/>
          <cell r="CW816"/>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A817"/>
          <cell r="CB817"/>
          <cell r="CC817"/>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I817"/>
          <cell r="CJ817"/>
          <cell r="CK817" t="str">
            <v>ปฏิยุทธ์</v>
          </cell>
          <cell r="CL817"/>
          <cell r="CM817"/>
          <cell r="CN817"/>
          <cell r="CO817"/>
          <cell r="CP817"/>
          <cell r="CQ817"/>
          <cell r="CR817"/>
          <cell r="CS817"/>
          <cell r="CT817">
            <v>244149</v>
          </cell>
          <cell r="CU817"/>
          <cell r="CV817"/>
          <cell r="CW817"/>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A818"/>
          <cell r="CB818"/>
          <cell r="CC818"/>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I818"/>
          <cell r="CJ818"/>
          <cell r="CK818" t="str">
            <v>ปฏิยุทธ์</v>
          </cell>
          <cell r="CL818"/>
          <cell r="CM818"/>
          <cell r="CN818"/>
          <cell r="CO818"/>
          <cell r="CP818"/>
          <cell r="CQ818"/>
          <cell r="CR818"/>
          <cell r="CS818"/>
          <cell r="CT818">
            <v>244149</v>
          </cell>
          <cell r="CU818"/>
          <cell r="CV818"/>
          <cell r="CW818"/>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X819"/>
          <cell r="Y819"/>
          <cell r="Z819"/>
          <cell r="AA819">
            <v>30</v>
          </cell>
          <cell r="AB819">
            <v>1</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cell r="CA819"/>
          <cell r="CB819"/>
          <cell r="CC819"/>
          <cell r="CD819"/>
          <cell r="CE819"/>
          <cell r="CF819"/>
          <cell r="CG819"/>
          <cell r="CH819"/>
          <cell r="CI819"/>
          <cell r="CJ819"/>
          <cell r="CK819"/>
          <cell r="CL819"/>
          <cell r="CM819"/>
          <cell r="CN819"/>
          <cell r="CO819"/>
          <cell r="CP819"/>
          <cell r="CQ819"/>
          <cell r="CR819"/>
          <cell r="CS819"/>
          <cell r="CT819"/>
          <cell r="CU819"/>
          <cell r="CV819"/>
          <cell r="CW819"/>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cell r="CA820"/>
          <cell r="CB820"/>
          <cell r="CC820"/>
          <cell r="CD820"/>
          <cell r="CE820"/>
          <cell r="CF820"/>
          <cell r="CG820"/>
          <cell r="CH820"/>
          <cell r="CI820"/>
          <cell r="CJ820"/>
          <cell r="CK820"/>
          <cell r="CL820"/>
          <cell r="CM820"/>
          <cell r="CN820"/>
          <cell r="CO820"/>
          <cell r="CP820"/>
          <cell r="CQ820"/>
          <cell r="CR820"/>
          <cell r="CS820"/>
          <cell r="CT820"/>
          <cell r="CU820"/>
          <cell r="CV820"/>
          <cell r="CW820"/>
        </row>
        <row r="821">
          <cell r="B821">
            <v>2293</v>
          </cell>
          <cell r="C821">
            <v>816</v>
          </cell>
          <cell r="D821">
            <v>7</v>
          </cell>
          <cell r="E821">
            <v>9</v>
          </cell>
          <cell r="F821">
            <v>2566</v>
          </cell>
          <cell r="G821">
            <v>863053736089</v>
          </cell>
          <cell r="H821" t="str">
            <v>กองทุนหมู่บ้านน้ำแพร่ ม.2ต.ตลาดขวัญ</v>
          </cell>
          <cell r="I821"/>
          <cell r="J821"/>
          <cell r="K821"/>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A821"/>
          <cell r="CB821">
            <v>13</v>
          </cell>
          <cell r="CC821"/>
          <cell r="CD821"/>
          <cell r="CE821"/>
          <cell r="CF821"/>
          <cell r="CG821"/>
          <cell r="CH821"/>
          <cell r="CI821"/>
          <cell r="CJ821"/>
          <cell r="CK821"/>
          <cell r="CL821"/>
          <cell r="CM821"/>
          <cell r="CN821"/>
          <cell r="CO821"/>
          <cell r="CP821"/>
          <cell r="CQ821"/>
          <cell r="CR821"/>
          <cell r="CS821"/>
          <cell r="CT821"/>
          <cell r="CU821"/>
          <cell r="CV821"/>
          <cell r="CW821"/>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X822"/>
          <cell r="Y822"/>
          <cell r="Z822"/>
          <cell r="AA822">
            <v>4</v>
          </cell>
          <cell r="AB822">
            <v>7</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cell r="CP822"/>
          <cell r="CQ822"/>
          <cell r="CR822"/>
          <cell r="CS822"/>
          <cell r="CT822"/>
          <cell r="CU822"/>
          <cell r="CV822"/>
          <cell r="CW822"/>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X823"/>
          <cell r="Y823"/>
          <cell r="Z823"/>
          <cell r="AA823">
            <v>18</v>
          </cell>
          <cell r="AB823">
            <v>8</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cell r="CA823"/>
          <cell r="CB823"/>
          <cell r="CC823"/>
          <cell r="CD823"/>
          <cell r="CE823"/>
          <cell r="CF823"/>
          <cell r="CG823"/>
          <cell r="CH823"/>
          <cell r="CI823"/>
          <cell r="CJ823"/>
          <cell r="CK823"/>
          <cell r="CL823"/>
          <cell r="CM823"/>
          <cell r="CN823"/>
          <cell r="CO823"/>
          <cell r="CP823"/>
          <cell r="CQ823"/>
          <cell r="CR823"/>
          <cell r="CS823"/>
          <cell r="CT823"/>
          <cell r="CU823"/>
          <cell r="CV823"/>
          <cell r="CW823"/>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AA824"/>
          <cell r="AB824"/>
          <cell r="AC824"/>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cell r="CA824"/>
          <cell r="CB824"/>
          <cell r="CC824"/>
          <cell r="CD824"/>
          <cell r="CE824"/>
          <cell r="CF824"/>
          <cell r="CG824"/>
          <cell r="CH824"/>
          <cell r="CI824"/>
          <cell r="CJ824"/>
          <cell r="CK824"/>
          <cell r="CL824"/>
          <cell r="CM824"/>
          <cell r="CN824"/>
          <cell r="CO824"/>
          <cell r="CP824"/>
          <cell r="CQ824"/>
          <cell r="CR824"/>
          <cell r="CS824"/>
          <cell r="CT824"/>
          <cell r="CU824"/>
          <cell r="CV824"/>
          <cell r="CW824"/>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X825"/>
          <cell r="Y825"/>
          <cell r="Z825"/>
          <cell r="AA825">
            <v>3</v>
          </cell>
          <cell r="AB825">
            <v>5</v>
          </cell>
          <cell r="AC825">
            <v>2566</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cell r="CA825"/>
          <cell r="CB825"/>
          <cell r="CC825"/>
          <cell r="CD825"/>
          <cell r="CE825"/>
          <cell r="CF825"/>
          <cell r="CG825"/>
          <cell r="CH825"/>
          <cell r="CI825"/>
          <cell r="CJ825"/>
          <cell r="CK825"/>
          <cell r="CL825"/>
          <cell r="CM825"/>
          <cell r="CN825"/>
          <cell r="CO825"/>
          <cell r="CP825"/>
          <cell r="CQ825"/>
          <cell r="CR825"/>
          <cell r="CS825"/>
          <cell r="CT825"/>
          <cell r="CU825"/>
          <cell r="CV825"/>
          <cell r="CW825"/>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X826"/>
          <cell r="Y826"/>
          <cell r="Z826"/>
          <cell r="AA826">
            <v>21</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cell r="CA826"/>
          <cell r="CB826"/>
          <cell r="CC826"/>
          <cell r="CD826"/>
          <cell r="CE826"/>
          <cell r="CF826"/>
          <cell r="CG826"/>
          <cell r="CH826"/>
          <cell r="CI826"/>
          <cell r="CJ826"/>
          <cell r="CK826"/>
          <cell r="CL826"/>
          <cell r="CM826"/>
          <cell r="CN826"/>
          <cell r="CO826"/>
          <cell r="CP826"/>
          <cell r="CQ826"/>
          <cell r="CR826"/>
          <cell r="CS826"/>
          <cell r="CT826"/>
          <cell r="CU826"/>
          <cell r="CV826"/>
          <cell r="CW826"/>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X827"/>
          <cell r="Y827"/>
          <cell r="Z827"/>
          <cell r="AA827">
            <v>23</v>
          </cell>
          <cell r="AB827">
            <v>11</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cell r="CA827"/>
          <cell r="CB827"/>
          <cell r="CC827"/>
          <cell r="CD827"/>
          <cell r="CE827"/>
          <cell r="CF827"/>
          <cell r="CG827"/>
          <cell r="CH827"/>
          <cell r="CI827"/>
          <cell r="CJ827"/>
          <cell r="CK827"/>
          <cell r="CL827"/>
          <cell r="CM827"/>
          <cell r="CN827"/>
          <cell r="CO827"/>
          <cell r="CP827"/>
          <cell r="CQ827"/>
          <cell r="CR827"/>
          <cell r="CS827"/>
          <cell r="CT827"/>
          <cell r="CU827"/>
          <cell r="CV827"/>
          <cell r="CW827"/>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X828"/>
          <cell r="Y828"/>
          <cell r="Z828"/>
          <cell r="AA828">
            <v>4</v>
          </cell>
          <cell r="AB828">
            <v>10</v>
          </cell>
          <cell r="AC828">
            <v>2565</v>
          </cell>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cell r="CA828"/>
          <cell r="CB828"/>
          <cell r="CC828"/>
          <cell r="CD828"/>
          <cell r="CE828"/>
          <cell r="CF828"/>
          <cell r="CG828"/>
          <cell r="CH828"/>
          <cell r="CI828"/>
          <cell r="CJ828"/>
          <cell r="CK828"/>
          <cell r="CL828"/>
          <cell r="CM828"/>
          <cell r="CN828"/>
          <cell r="CO828"/>
          <cell r="CP828"/>
          <cell r="CQ828"/>
          <cell r="CR828"/>
          <cell r="CS828"/>
          <cell r="CT828"/>
          <cell r="CU828"/>
          <cell r="CV828"/>
          <cell r="CW828"/>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cell r="CA829"/>
          <cell r="CB829"/>
          <cell r="CC829"/>
          <cell r="CD829"/>
          <cell r="CE829"/>
          <cell r="CF829"/>
          <cell r="CG829"/>
          <cell r="CH829"/>
          <cell r="CI829"/>
          <cell r="CJ829"/>
          <cell r="CK829"/>
          <cell r="CL829"/>
          <cell r="CM829"/>
          <cell r="CN829"/>
          <cell r="CO829"/>
          <cell r="CP829"/>
          <cell r="CQ829"/>
          <cell r="CR829"/>
          <cell r="CS829"/>
          <cell r="CT829"/>
          <cell r="CU829"/>
          <cell r="CV829"/>
          <cell r="CW829"/>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X830"/>
          <cell r="Y830"/>
          <cell r="Z830"/>
          <cell r="AA830">
            <v>15</v>
          </cell>
          <cell r="AB830">
            <v>3</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cell r="CA830"/>
          <cell r="CB830"/>
          <cell r="CC830"/>
          <cell r="CD830"/>
          <cell r="CE830"/>
          <cell r="CF830"/>
          <cell r="CG830"/>
          <cell r="CH830"/>
          <cell r="CI830"/>
          <cell r="CJ830"/>
          <cell r="CK830"/>
          <cell r="CL830"/>
          <cell r="CM830"/>
          <cell r="CN830"/>
          <cell r="CO830"/>
          <cell r="CP830"/>
          <cell r="CQ830"/>
          <cell r="CR830"/>
          <cell r="CS830"/>
          <cell r="CT830"/>
          <cell r="CU830"/>
          <cell r="CV830"/>
          <cell r="CW830"/>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cell r="CA831"/>
          <cell r="CB831"/>
          <cell r="CC831"/>
          <cell r="CD831"/>
          <cell r="CE831"/>
          <cell r="CF831"/>
          <cell r="CG831"/>
          <cell r="CH831"/>
          <cell r="CI831"/>
          <cell r="CJ831"/>
          <cell r="CK831"/>
          <cell r="CL831"/>
          <cell r="CM831"/>
          <cell r="CN831"/>
          <cell r="CO831"/>
          <cell r="CP831"/>
          <cell r="CQ831"/>
          <cell r="CR831"/>
          <cell r="CS831"/>
          <cell r="CT831"/>
          <cell r="CU831"/>
          <cell r="CV831"/>
          <cell r="CW831"/>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AA832"/>
          <cell r="AB832"/>
          <cell r="AC832"/>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cell r="CA832"/>
          <cell r="CB832"/>
          <cell r="CC832"/>
          <cell r="CD832"/>
          <cell r="CE832"/>
          <cell r="CF832"/>
          <cell r="CG832"/>
          <cell r="CH832"/>
          <cell r="CI832"/>
          <cell r="CJ832"/>
          <cell r="CK832"/>
          <cell r="CL832"/>
          <cell r="CM832"/>
          <cell r="CN832"/>
          <cell r="CO832"/>
          <cell r="CP832"/>
          <cell r="CQ832"/>
          <cell r="CR832"/>
          <cell r="CS832"/>
          <cell r="CT832"/>
          <cell r="CU832"/>
          <cell r="CV832"/>
          <cell r="CW832"/>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O833"/>
          <cell r="P833" t="str">
            <v>1.บุคคลค้ำประกัน</v>
          </cell>
          <cell r="Q833"/>
          <cell r="R833"/>
          <cell r="S833" t="str">
            <v>แขวงเชียงใหม่</v>
          </cell>
          <cell r="T833" t="str">
            <v>ผบ.2544</v>
          </cell>
          <cell r="U833">
            <v>2563</v>
          </cell>
          <cell r="V833" t="str">
            <v>ผบ.4891</v>
          </cell>
          <cell r="W833">
            <v>2563</v>
          </cell>
          <cell r="X833"/>
          <cell r="Y833"/>
          <cell r="Z833"/>
          <cell r="AA833">
            <v>1</v>
          </cell>
          <cell r="AB833">
            <v>7</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cell r="CA833"/>
          <cell r="CB833"/>
          <cell r="CC833"/>
          <cell r="CD833"/>
          <cell r="CE833"/>
          <cell r="CF833"/>
          <cell r="CG833"/>
          <cell r="CH833"/>
          <cell r="CI833"/>
          <cell r="CJ833"/>
          <cell r="CK833"/>
          <cell r="CL833"/>
          <cell r="CM833"/>
          <cell r="CN833"/>
          <cell r="CO833"/>
          <cell r="CP833"/>
          <cell r="CQ833"/>
          <cell r="CR833"/>
          <cell r="CS833"/>
          <cell r="CT833"/>
          <cell r="CU833"/>
          <cell r="CV833"/>
          <cell r="CW833"/>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cell r="CA834"/>
          <cell r="CB834"/>
          <cell r="CC834"/>
          <cell r="CD834"/>
          <cell r="CE834"/>
          <cell r="CF834"/>
          <cell r="CG834"/>
          <cell r="CH834"/>
          <cell r="CI834"/>
          <cell r="CJ834"/>
          <cell r="CK834"/>
          <cell r="CL834"/>
          <cell r="CM834"/>
          <cell r="CN834"/>
          <cell r="CO834"/>
          <cell r="CP834"/>
          <cell r="CQ834"/>
          <cell r="CR834"/>
          <cell r="CS834"/>
          <cell r="CT834"/>
          <cell r="CU834"/>
          <cell r="CV834"/>
          <cell r="CW834"/>
        </row>
        <row r="835">
          <cell r="B835">
            <v>2307</v>
          </cell>
          <cell r="C835">
            <v>830</v>
          </cell>
          <cell r="D835"/>
          <cell r="E835"/>
          <cell r="F835"/>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cell r="CA835"/>
          <cell r="CB835"/>
          <cell r="CC835"/>
          <cell r="CD835"/>
          <cell r="CE835"/>
          <cell r="CF835"/>
          <cell r="CG835"/>
          <cell r="CH835"/>
          <cell r="CI835"/>
          <cell r="CJ835"/>
          <cell r="CK835"/>
          <cell r="CL835"/>
          <cell r="CM835"/>
          <cell r="CN835"/>
          <cell r="CO835"/>
          <cell r="CP835"/>
          <cell r="CQ835"/>
          <cell r="CR835"/>
          <cell r="CS835"/>
          <cell r="CT835"/>
          <cell r="CU835"/>
          <cell r="CV835"/>
          <cell r="CW835"/>
        </row>
        <row r="836">
          <cell r="B836">
            <v>2308</v>
          </cell>
          <cell r="C836">
            <v>831</v>
          </cell>
          <cell r="D836"/>
          <cell r="E836"/>
          <cell r="F836"/>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X836"/>
          <cell r="Y836"/>
          <cell r="Z836"/>
          <cell r="AA836">
            <v>18</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cell r="CA836"/>
          <cell r="CB836"/>
          <cell r="CC836"/>
          <cell r="CD836"/>
          <cell r="CE836"/>
          <cell r="CF836"/>
          <cell r="CG836"/>
          <cell r="CH836"/>
          <cell r="CI836"/>
          <cell r="CJ836"/>
          <cell r="CK836"/>
          <cell r="CL836"/>
          <cell r="CM836"/>
          <cell r="CN836"/>
          <cell r="CO836"/>
          <cell r="CP836"/>
          <cell r="CQ836"/>
          <cell r="CR836"/>
          <cell r="CS836"/>
          <cell r="CT836"/>
          <cell r="CU836"/>
          <cell r="CV836"/>
          <cell r="CW836"/>
        </row>
        <row r="837">
          <cell r="B837">
            <v>2309</v>
          </cell>
          <cell r="C837">
            <v>832</v>
          </cell>
          <cell r="D837"/>
          <cell r="E837"/>
          <cell r="F837"/>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cell r="CA837"/>
          <cell r="CB837"/>
          <cell r="CC837"/>
          <cell r="CD837"/>
          <cell r="CE837"/>
          <cell r="CF837"/>
          <cell r="CG837"/>
          <cell r="CH837"/>
          <cell r="CI837"/>
          <cell r="CJ837"/>
          <cell r="CK837"/>
          <cell r="CL837"/>
          <cell r="CM837"/>
          <cell r="CN837"/>
          <cell r="CO837"/>
          <cell r="CP837"/>
          <cell r="CQ837"/>
          <cell r="CR837"/>
          <cell r="CS837"/>
          <cell r="CT837"/>
          <cell r="CU837"/>
          <cell r="CV837"/>
          <cell r="CW837"/>
        </row>
        <row r="838">
          <cell r="B838">
            <v>2310</v>
          </cell>
          <cell r="C838">
            <v>833</v>
          </cell>
          <cell r="D838"/>
          <cell r="E838"/>
          <cell r="F838"/>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X838"/>
          <cell r="Y838"/>
          <cell r="Z838"/>
          <cell r="AA838">
            <v>21</v>
          </cell>
          <cell r="AB838">
            <v>2</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cell r="CA838"/>
          <cell r="CB838"/>
          <cell r="CC838"/>
          <cell r="CD838"/>
          <cell r="CE838"/>
          <cell r="CF838"/>
          <cell r="CG838"/>
          <cell r="CH838"/>
          <cell r="CI838"/>
          <cell r="CJ838"/>
          <cell r="CK838"/>
          <cell r="CL838"/>
          <cell r="CM838"/>
          <cell r="CN838"/>
          <cell r="CO838"/>
          <cell r="CP838"/>
          <cell r="CQ838"/>
          <cell r="CR838"/>
          <cell r="CS838"/>
          <cell r="CT838"/>
          <cell r="CU838"/>
          <cell r="CV838"/>
          <cell r="CW838"/>
        </row>
        <row r="839">
          <cell r="B839">
            <v>2311</v>
          </cell>
          <cell r="C839">
            <v>834</v>
          </cell>
          <cell r="D839"/>
          <cell r="E839"/>
          <cell r="F839"/>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X839"/>
          <cell r="Y839"/>
          <cell r="Z839"/>
          <cell r="AA839">
            <v>4</v>
          </cell>
          <cell r="AB839">
            <v>4</v>
          </cell>
          <cell r="AC839">
            <v>2566</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cell r="CB839"/>
          <cell r="CC839"/>
          <cell r="CD839"/>
          <cell r="CE839"/>
          <cell r="CF839"/>
          <cell r="CG839"/>
          <cell r="CH839"/>
          <cell r="CI839"/>
          <cell r="CJ839"/>
          <cell r="CK839"/>
          <cell r="CL839"/>
          <cell r="CM839"/>
          <cell r="CN839"/>
          <cell r="CO839"/>
          <cell r="CP839"/>
          <cell r="CQ839"/>
          <cell r="CR839"/>
          <cell r="CS839"/>
          <cell r="CT839"/>
          <cell r="CU839"/>
          <cell r="CV839"/>
          <cell r="CW839"/>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Q840"/>
          <cell r="R840"/>
          <cell r="S840" t="str">
            <v>จังหวัดฮอด</v>
          </cell>
          <cell r="T840" t="str">
            <v>ผบ.955</v>
          </cell>
          <cell r="U840">
            <v>2560</v>
          </cell>
          <cell r="V840" t="str">
            <v>ผบ.28</v>
          </cell>
          <cell r="W840">
            <v>2561</v>
          </cell>
          <cell r="X840">
            <v>25</v>
          </cell>
          <cell r="Y840">
            <v>1</v>
          </cell>
          <cell r="Z840">
            <v>2561</v>
          </cell>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cell r="CB840"/>
          <cell r="CC840"/>
          <cell r="CD840"/>
          <cell r="CE840"/>
          <cell r="CF840"/>
          <cell r="CG840"/>
          <cell r="CH840"/>
          <cell r="CI840"/>
          <cell r="CJ840"/>
          <cell r="CK840"/>
          <cell r="CL840"/>
          <cell r="CM840"/>
          <cell r="CN840"/>
          <cell r="CO840"/>
          <cell r="CP840"/>
          <cell r="CQ840"/>
          <cell r="CR840"/>
          <cell r="CS840"/>
          <cell r="CT840"/>
          <cell r="CU840"/>
          <cell r="CV840"/>
          <cell r="CW840"/>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O841"/>
          <cell r="P841" t="str">
            <v>1.บุคคลค้ำประกัน</v>
          </cell>
          <cell r="Q841"/>
          <cell r="R841"/>
          <cell r="S841" t="str">
            <v>จังหวัดฮอด</v>
          </cell>
          <cell r="T841" t="str">
            <v>ผบ.1025</v>
          </cell>
          <cell r="U841">
            <v>2560</v>
          </cell>
          <cell r="V841" t="str">
            <v>ผบ.1153</v>
          </cell>
          <cell r="W841">
            <v>2560</v>
          </cell>
          <cell r="X841"/>
          <cell r="Y841"/>
          <cell r="Z841"/>
          <cell r="AA841">
            <v>27</v>
          </cell>
          <cell r="AB841">
            <v>12</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cell r="CB841"/>
          <cell r="CC841"/>
          <cell r="CD841"/>
          <cell r="CE841"/>
          <cell r="CF841"/>
          <cell r="CG841"/>
          <cell r="CH841"/>
          <cell r="CI841"/>
          <cell r="CJ841"/>
          <cell r="CK841"/>
          <cell r="CL841"/>
          <cell r="CM841"/>
          <cell r="CN841"/>
          <cell r="CO841"/>
          <cell r="CP841"/>
          <cell r="CQ841"/>
          <cell r="CR841"/>
          <cell r="CS841"/>
          <cell r="CT841"/>
          <cell r="CU841"/>
          <cell r="CV841"/>
          <cell r="CW841"/>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Q842"/>
          <cell r="R842"/>
          <cell r="S842" t="str">
            <v>จังหวัดฮอด</v>
          </cell>
          <cell r="T842" t="str">
            <v>ผบ.1469</v>
          </cell>
          <cell r="U842">
            <v>2559</v>
          </cell>
          <cell r="V842" t="str">
            <v>ผบ.105</v>
          </cell>
          <cell r="W842">
            <v>2560</v>
          </cell>
          <cell r="X842"/>
          <cell r="Y842"/>
          <cell r="Z842"/>
          <cell r="AA842">
            <v>6</v>
          </cell>
          <cell r="AB842">
            <v>3</v>
          </cell>
          <cell r="AC842">
            <v>2560</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cell r="CA842"/>
          <cell r="CB842"/>
          <cell r="CC842"/>
          <cell r="CD842"/>
          <cell r="CE842"/>
          <cell r="CF842"/>
          <cell r="CG842"/>
          <cell r="CH842"/>
          <cell r="CI842"/>
          <cell r="CJ842"/>
          <cell r="CK842"/>
          <cell r="CL842"/>
          <cell r="CM842"/>
          <cell r="CN842"/>
          <cell r="CO842"/>
          <cell r="CP842"/>
          <cell r="CQ842"/>
          <cell r="CR842"/>
          <cell r="CS842"/>
          <cell r="CT842"/>
          <cell r="CU842"/>
          <cell r="CV842"/>
          <cell r="CW842"/>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ผบ.629</v>
          </cell>
          <cell r="U843">
            <v>2558</v>
          </cell>
          <cell r="V843" t="str">
            <v>ผบ.27</v>
          </cell>
          <cell r="W843">
            <v>2559</v>
          </cell>
          <cell r="X843"/>
          <cell r="Y843"/>
          <cell r="Z843"/>
          <cell r="AA843">
            <v>1</v>
          </cell>
          <cell r="AB843">
            <v>2</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cell r="CB843"/>
          <cell r="CC843"/>
          <cell r="CD843"/>
          <cell r="CE843"/>
          <cell r="CF843"/>
          <cell r="CG843"/>
          <cell r="CH843"/>
          <cell r="CI843"/>
          <cell r="CJ843"/>
          <cell r="CK843"/>
          <cell r="CL843"/>
          <cell r="CM843"/>
          <cell r="CN843"/>
          <cell r="CO843"/>
          <cell r="CP843"/>
          <cell r="CQ843"/>
          <cell r="CR843"/>
          <cell r="CS843"/>
          <cell r="CT843"/>
          <cell r="CU843"/>
          <cell r="CV843"/>
          <cell r="CW843"/>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Q844"/>
          <cell r="R844"/>
          <cell r="S844" t="str">
            <v>จังหวัดฮอด</v>
          </cell>
          <cell r="T844" t="str">
            <v>ผบ.433</v>
          </cell>
          <cell r="U844">
            <v>2561</v>
          </cell>
          <cell r="V844" t="str">
            <v>ผบ.890</v>
          </cell>
          <cell r="W844">
            <v>2561</v>
          </cell>
          <cell r="X844"/>
          <cell r="Y844"/>
          <cell r="Z844"/>
          <cell r="AA844">
            <v>28</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cell r="CB844"/>
          <cell r="CC844"/>
          <cell r="CD844"/>
          <cell r="CE844"/>
          <cell r="CF844"/>
          <cell r="CG844"/>
          <cell r="CH844"/>
          <cell r="CI844"/>
          <cell r="CJ844"/>
          <cell r="CK844"/>
          <cell r="CL844"/>
          <cell r="CM844"/>
          <cell r="CN844"/>
          <cell r="CO844"/>
          <cell r="CP844"/>
          <cell r="CQ844"/>
          <cell r="CR844"/>
          <cell r="CS844"/>
          <cell r="CT844"/>
          <cell r="CU844"/>
          <cell r="CV844"/>
          <cell r="CW844"/>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Q845"/>
          <cell r="R845"/>
          <cell r="S845" t="str">
            <v>จังหวัดฮอด</v>
          </cell>
          <cell r="T845" t="str">
            <v>ผบ.1269</v>
          </cell>
          <cell r="U845">
            <v>2559</v>
          </cell>
          <cell r="V845" t="str">
            <v>ผบ.1515</v>
          </cell>
          <cell r="W845">
            <v>2559</v>
          </cell>
          <cell r="X845"/>
          <cell r="Y845"/>
          <cell r="Z845"/>
          <cell r="AA845">
            <v>30</v>
          </cell>
          <cell r="AB845">
            <v>11</v>
          </cell>
          <cell r="AC845">
            <v>2559</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cell r="CA845"/>
          <cell r="CB845"/>
          <cell r="CC845"/>
          <cell r="CD845"/>
          <cell r="CE845"/>
          <cell r="CF845"/>
          <cell r="CG845"/>
          <cell r="CH845"/>
          <cell r="CI845"/>
          <cell r="CJ845"/>
          <cell r="CK845"/>
          <cell r="CL845"/>
          <cell r="CM845"/>
          <cell r="CN845"/>
          <cell r="CO845"/>
          <cell r="CP845"/>
          <cell r="CQ845"/>
          <cell r="CR845"/>
          <cell r="CS845"/>
          <cell r="CT845"/>
          <cell r="CU845"/>
          <cell r="CV845"/>
          <cell r="CW845"/>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K846"/>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X846"/>
          <cell r="Y846"/>
          <cell r="Z846"/>
          <cell r="AA846">
            <v>14</v>
          </cell>
          <cell r="AB846">
            <v>6</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A846"/>
          <cell r="CB846">
            <v>5</v>
          </cell>
          <cell r="CC846"/>
          <cell r="CD846"/>
          <cell r="CE846"/>
          <cell r="CF846"/>
          <cell r="CG846"/>
          <cell r="CH846"/>
          <cell r="CI846"/>
          <cell r="CJ846"/>
          <cell r="CK846"/>
          <cell r="CL846"/>
          <cell r="CM846"/>
          <cell r="CN846"/>
          <cell r="CO846"/>
          <cell r="CP846"/>
          <cell r="CQ846"/>
          <cell r="CR846"/>
          <cell r="CS846"/>
          <cell r="CT846"/>
          <cell r="CU846"/>
          <cell r="CV846"/>
          <cell r="CW846"/>
        </row>
        <row r="847">
          <cell r="B847">
            <v>2319</v>
          </cell>
          <cell r="C847">
            <v>842</v>
          </cell>
          <cell r="D847">
            <v>30</v>
          </cell>
          <cell r="E847">
            <v>11</v>
          </cell>
          <cell r="F847">
            <v>2566</v>
          </cell>
          <cell r="G847">
            <v>800059760374</v>
          </cell>
          <cell r="H847" t="str">
            <v>นาง</v>
          </cell>
          <cell r="I847" t="str">
            <v>นรมน</v>
          </cell>
          <cell r="J847" t="str">
            <v>บุญทวี</v>
          </cell>
          <cell r="K847"/>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X847"/>
          <cell r="Y847"/>
          <cell r="Z847"/>
          <cell r="AA847">
            <v>30</v>
          </cell>
          <cell r="AB847">
            <v>8</v>
          </cell>
          <cell r="AC847">
            <v>2561</v>
          </cell>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cell r="CA847"/>
          <cell r="CB847"/>
          <cell r="CC847"/>
          <cell r="CD847"/>
          <cell r="CE847"/>
          <cell r="CF847"/>
          <cell r="CG847"/>
          <cell r="CH847"/>
          <cell r="CI847"/>
          <cell r="CJ847"/>
          <cell r="CK847"/>
          <cell r="CL847"/>
          <cell r="CM847"/>
          <cell r="CN847"/>
          <cell r="CO847"/>
          <cell r="CP847"/>
          <cell r="CQ847"/>
          <cell r="CR847"/>
          <cell r="CS847"/>
          <cell r="CT847"/>
          <cell r="CU847"/>
          <cell r="CV847"/>
          <cell r="CW847"/>
        </row>
        <row r="848">
          <cell r="B848">
            <v>2320</v>
          </cell>
          <cell r="C848">
            <v>843</v>
          </cell>
          <cell r="D848">
            <v>30</v>
          </cell>
          <cell r="E848">
            <v>11</v>
          </cell>
          <cell r="F848">
            <v>2566</v>
          </cell>
          <cell r="G848">
            <v>800039117679</v>
          </cell>
          <cell r="H848" t="str">
            <v>นาย</v>
          </cell>
          <cell r="I848" t="str">
            <v>วิชิต</v>
          </cell>
          <cell r="J848" t="str">
            <v>สมศักดิ์</v>
          </cell>
          <cell r="K848"/>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cell r="CA848"/>
          <cell r="CB848"/>
          <cell r="CC848"/>
          <cell r="CD848"/>
          <cell r="CE848"/>
          <cell r="CF848"/>
          <cell r="CG848"/>
          <cell r="CH848"/>
          <cell r="CI848"/>
          <cell r="CJ848"/>
          <cell r="CK848"/>
          <cell r="CL848"/>
          <cell r="CM848"/>
          <cell r="CN848"/>
          <cell r="CO848"/>
          <cell r="CP848"/>
          <cell r="CQ848"/>
          <cell r="CR848"/>
          <cell r="CS848"/>
          <cell r="CT848"/>
          <cell r="CU848"/>
          <cell r="CV848"/>
          <cell r="CW848"/>
        </row>
        <row r="849">
          <cell r="B849">
            <v>2321</v>
          </cell>
          <cell r="C849">
            <v>844</v>
          </cell>
          <cell r="D849">
            <v>30</v>
          </cell>
          <cell r="E849">
            <v>11</v>
          </cell>
          <cell r="F849">
            <v>2566</v>
          </cell>
          <cell r="G849">
            <v>800050393365</v>
          </cell>
          <cell r="H849" t="str">
            <v>นาง</v>
          </cell>
          <cell r="I849" t="str">
            <v>เพียร</v>
          </cell>
          <cell r="J849" t="str">
            <v>ปิ่นงาม</v>
          </cell>
          <cell r="K849"/>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X849"/>
          <cell r="Y849"/>
          <cell r="Z849"/>
          <cell r="AA849">
            <v>27</v>
          </cell>
          <cell r="AB849">
            <v>1</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cell r="CB849"/>
          <cell r="CC849"/>
          <cell r="CD849"/>
          <cell r="CE849"/>
          <cell r="CF849"/>
          <cell r="CG849"/>
          <cell r="CH849"/>
          <cell r="CI849"/>
          <cell r="CJ849"/>
          <cell r="CK849"/>
          <cell r="CL849"/>
          <cell r="CM849"/>
          <cell r="CN849"/>
          <cell r="CO849"/>
          <cell r="CP849"/>
          <cell r="CQ849"/>
          <cell r="CR849"/>
          <cell r="CS849"/>
          <cell r="CT849"/>
          <cell r="CU849"/>
          <cell r="CV849"/>
          <cell r="CW849"/>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K850"/>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cell r="CA850"/>
          <cell r="CB850"/>
          <cell r="CC850"/>
          <cell r="CD850"/>
          <cell r="CE850"/>
          <cell r="CF850"/>
          <cell r="CG850"/>
          <cell r="CH850"/>
          <cell r="CI850"/>
          <cell r="CJ850"/>
          <cell r="CK850"/>
          <cell r="CL850"/>
          <cell r="CM850"/>
          <cell r="CN850"/>
          <cell r="CO850"/>
          <cell r="CP850"/>
          <cell r="CQ850"/>
          <cell r="CR850"/>
          <cell r="CS850"/>
          <cell r="CT850"/>
          <cell r="CU850"/>
          <cell r="CV850"/>
          <cell r="CW850"/>
        </row>
        <row r="851">
          <cell r="B851">
            <v>2323</v>
          </cell>
          <cell r="C851">
            <v>846</v>
          </cell>
          <cell r="D851">
            <v>30</v>
          </cell>
          <cell r="E851">
            <v>11</v>
          </cell>
          <cell r="F851">
            <v>2566</v>
          </cell>
          <cell r="G851">
            <v>800057193693</v>
          </cell>
          <cell r="H851" t="str">
            <v>นางสาว</v>
          </cell>
          <cell r="I851" t="str">
            <v>กัลยา</v>
          </cell>
          <cell r="J851" t="str">
            <v>ทานา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X851"/>
          <cell r="Y851"/>
          <cell r="Z851"/>
          <cell r="AA851">
            <v>29</v>
          </cell>
          <cell r="AB851">
            <v>10</v>
          </cell>
          <cell r="AC851">
            <v>2562</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cell r="CP851"/>
          <cell r="CQ851"/>
          <cell r="CR851"/>
          <cell r="CS851"/>
          <cell r="CT851"/>
          <cell r="CU851"/>
          <cell r="CV851"/>
          <cell r="CW851"/>
        </row>
        <row r="852">
          <cell r="B852">
            <v>2324</v>
          </cell>
          <cell r="C852">
            <v>847</v>
          </cell>
          <cell r="D852">
            <v>30</v>
          </cell>
          <cell r="E852">
            <v>11</v>
          </cell>
          <cell r="F852">
            <v>2566</v>
          </cell>
          <cell r="G852">
            <v>800055305414</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cell r="CP852"/>
          <cell r="CQ852"/>
          <cell r="CR852"/>
          <cell r="CS852"/>
          <cell r="CT852"/>
          <cell r="CU852"/>
          <cell r="CV852"/>
          <cell r="CW852"/>
        </row>
        <row r="853">
          <cell r="B853">
            <v>2325</v>
          </cell>
          <cell r="C853">
            <v>848</v>
          </cell>
          <cell r="D853">
            <v>30</v>
          </cell>
          <cell r="E853">
            <v>11</v>
          </cell>
          <cell r="F853">
            <v>2566</v>
          </cell>
          <cell r="G853">
            <v>800051181066</v>
          </cell>
          <cell r="H853" t="str">
            <v>นาง</v>
          </cell>
          <cell r="I853" t="str">
            <v>มณีรัตน์</v>
          </cell>
          <cell r="J853" t="str">
            <v>ใจแก้ว</v>
          </cell>
          <cell r="K853"/>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cell r="CP853"/>
          <cell r="CQ853"/>
          <cell r="CR853"/>
          <cell r="CS853"/>
          <cell r="CT853"/>
          <cell r="CU853"/>
          <cell r="CV853"/>
          <cell r="CW853"/>
        </row>
        <row r="854">
          <cell r="B854">
            <v>2326</v>
          </cell>
          <cell r="C854">
            <v>849</v>
          </cell>
          <cell r="D854">
            <v>30</v>
          </cell>
          <cell r="E854">
            <v>11</v>
          </cell>
          <cell r="F854">
            <v>2566</v>
          </cell>
          <cell r="G854">
            <v>800056679601</v>
          </cell>
          <cell r="H854" t="str">
            <v>นาย</v>
          </cell>
          <cell r="I854" t="str">
            <v>แก้วมา</v>
          </cell>
          <cell r="J854" t="str">
            <v>กรรณิกา</v>
          </cell>
          <cell r="K854"/>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X854"/>
          <cell r="Y854"/>
          <cell r="Z854"/>
          <cell r="AA854">
            <v>6</v>
          </cell>
          <cell r="AB854">
            <v>8</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cell r="CA854"/>
          <cell r="CB854"/>
          <cell r="CC854"/>
          <cell r="CD854"/>
          <cell r="CE854"/>
          <cell r="CF854"/>
          <cell r="CG854"/>
          <cell r="CH854"/>
          <cell r="CI854"/>
          <cell r="CJ854"/>
          <cell r="CK854"/>
          <cell r="CL854"/>
          <cell r="CM854"/>
          <cell r="CN854"/>
          <cell r="CO854"/>
          <cell r="CP854"/>
          <cell r="CQ854"/>
          <cell r="CR854"/>
          <cell r="CS854"/>
          <cell r="CT854"/>
          <cell r="CU854"/>
          <cell r="CV854"/>
          <cell r="CW854"/>
        </row>
        <row r="855">
          <cell r="B855">
            <v>2327</v>
          </cell>
          <cell r="C855">
            <v>850</v>
          </cell>
          <cell r="D855">
            <v>30</v>
          </cell>
          <cell r="E855">
            <v>11</v>
          </cell>
          <cell r="F855">
            <v>2566</v>
          </cell>
          <cell r="G855">
            <v>800073616990</v>
          </cell>
          <cell r="H855" t="str">
            <v>นางสาว</v>
          </cell>
          <cell r="I855" t="str">
            <v>น้ำฝน</v>
          </cell>
          <cell r="J855" t="str">
            <v>ยมแก้ว</v>
          </cell>
          <cell r="K855"/>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A855"/>
          <cell r="CB855">
            <v>6</v>
          </cell>
          <cell r="CC855"/>
          <cell r="CD855"/>
          <cell r="CE855"/>
          <cell r="CF855"/>
          <cell r="CG855"/>
          <cell r="CH855"/>
          <cell r="CI855"/>
          <cell r="CJ855"/>
          <cell r="CK855"/>
          <cell r="CL855"/>
          <cell r="CM855"/>
          <cell r="CN855"/>
          <cell r="CO855"/>
          <cell r="CP855"/>
          <cell r="CQ855"/>
          <cell r="CR855"/>
          <cell r="CS855"/>
          <cell r="CT855"/>
          <cell r="CU855"/>
          <cell r="CV855"/>
          <cell r="CW855"/>
        </row>
        <row r="856">
          <cell r="B856">
            <v>2328</v>
          </cell>
          <cell r="C856">
            <v>851</v>
          </cell>
          <cell r="D856">
            <v>30</v>
          </cell>
          <cell r="E856">
            <v>11</v>
          </cell>
          <cell r="F856">
            <v>2566</v>
          </cell>
          <cell r="G856">
            <v>800094211508</v>
          </cell>
          <cell r="H856" t="str">
            <v>นาง</v>
          </cell>
          <cell r="I856" t="str">
            <v>พัทยา</v>
          </cell>
          <cell r="J856" t="str">
            <v>แซ่กือ</v>
          </cell>
          <cell r="K856"/>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cell r="CA856"/>
          <cell r="CB856"/>
          <cell r="CC856"/>
          <cell r="CD856"/>
          <cell r="CE856"/>
          <cell r="CF856"/>
          <cell r="CG856"/>
          <cell r="CH856"/>
          <cell r="CI856"/>
          <cell r="CJ856"/>
          <cell r="CK856"/>
          <cell r="CL856"/>
          <cell r="CM856"/>
          <cell r="CN856"/>
          <cell r="CO856"/>
          <cell r="CP856"/>
          <cell r="CQ856"/>
          <cell r="CR856"/>
          <cell r="CS856"/>
          <cell r="CT856"/>
          <cell r="CU856"/>
          <cell r="CV856"/>
          <cell r="CW856"/>
        </row>
        <row r="857">
          <cell r="B857">
            <v>2329</v>
          </cell>
          <cell r="C857">
            <v>852</v>
          </cell>
          <cell r="D857">
            <v>30</v>
          </cell>
          <cell r="E857">
            <v>11</v>
          </cell>
          <cell r="F857">
            <v>2566</v>
          </cell>
          <cell r="G857">
            <v>800062902088</v>
          </cell>
          <cell r="H857" t="str">
            <v>นาย</v>
          </cell>
          <cell r="I857" t="str">
            <v>เสงี่ยม</v>
          </cell>
          <cell r="J857" t="str">
            <v>ใจมั่น</v>
          </cell>
          <cell r="K857"/>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AA857"/>
          <cell r="AB857"/>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cell r="CP857"/>
          <cell r="CQ857"/>
          <cell r="CR857"/>
          <cell r="CS857"/>
          <cell r="CT857"/>
          <cell r="CU857"/>
          <cell r="CV857"/>
          <cell r="CW857"/>
        </row>
        <row r="858">
          <cell r="B858">
            <v>2330</v>
          </cell>
          <cell r="C858">
            <v>853</v>
          </cell>
          <cell r="D858">
            <v>30</v>
          </cell>
          <cell r="E858">
            <v>11</v>
          </cell>
          <cell r="F858">
            <v>2566</v>
          </cell>
          <cell r="G858">
            <v>800070269751</v>
          </cell>
          <cell r="H858" t="str">
            <v>นาง</v>
          </cell>
          <cell r="I858" t="str">
            <v>คำดา</v>
          </cell>
          <cell r="J858" t="str">
            <v>แจ่มใส</v>
          </cell>
          <cell r="K858"/>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cell r="CA858"/>
          <cell r="CB858"/>
          <cell r="CC858"/>
          <cell r="CD858"/>
          <cell r="CE858"/>
          <cell r="CF858"/>
          <cell r="CG858"/>
          <cell r="CH858"/>
          <cell r="CI858"/>
          <cell r="CJ858"/>
          <cell r="CK858"/>
          <cell r="CL858"/>
          <cell r="CM858"/>
          <cell r="CN858"/>
          <cell r="CO858"/>
          <cell r="CP858"/>
          <cell r="CQ858"/>
          <cell r="CR858"/>
          <cell r="CS858"/>
          <cell r="CT858"/>
          <cell r="CU858"/>
          <cell r="CV858"/>
          <cell r="CW858"/>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K859"/>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A859"/>
          <cell r="CB859">
            <v>6</v>
          </cell>
          <cell r="CC859"/>
          <cell r="CD859"/>
          <cell r="CE859"/>
          <cell r="CF859"/>
          <cell r="CG859"/>
          <cell r="CH859"/>
          <cell r="CI859"/>
          <cell r="CJ859"/>
          <cell r="CK859"/>
          <cell r="CL859"/>
          <cell r="CM859"/>
          <cell r="CN859"/>
          <cell r="CO859"/>
          <cell r="CP859"/>
          <cell r="CQ859"/>
          <cell r="CR859"/>
          <cell r="CS859"/>
          <cell r="CT859"/>
          <cell r="CU859"/>
          <cell r="CV859"/>
          <cell r="CW859"/>
        </row>
        <row r="860">
          <cell r="B860">
            <v>2332</v>
          </cell>
          <cell r="C860">
            <v>855</v>
          </cell>
          <cell r="D860">
            <v>30</v>
          </cell>
          <cell r="E860">
            <v>11</v>
          </cell>
          <cell r="F860">
            <v>2566</v>
          </cell>
          <cell r="G860">
            <v>800066622203</v>
          </cell>
          <cell r="H860" t="str">
            <v>นาง</v>
          </cell>
          <cell r="I860" t="str">
            <v>ปุญชรัสมิ์</v>
          </cell>
          <cell r="J860" t="str">
            <v>ทะบุญ</v>
          </cell>
          <cell r="K860"/>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cell r="CA860"/>
          <cell r="CB860"/>
          <cell r="CC860"/>
          <cell r="CD860"/>
          <cell r="CE860"/>
          <cell r="CF860"/>
          <cell r="CG860"/>
          <cell r="CH860"/>
          <cell r="CI860"/>
          <cell r="CJ860"/>
          <cell r="CK860"/>
          <cell r="CL860"/>
          <cell r="CM860"/>
          <cell r="CN860"/>
          <cell r="CO860"/>
          <cell r="CP860"/>
          <cell r="CQ860"/>
          <cell r="CR860"/>
          <cell r="CS860"/>
          <cell r="CT860"/>
          <cell r="CU860"/>
          <cell r="CV860"/>
          <cell r="CW860"/>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K861"/>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cell r="CB861"/>
          <cell r="CC861"/>
          <cell r="CD861"/>
          <cell r="CE861"/>
          <cell r="CF861"/>
          <cell r="CG861"/>
          <cell r="CH861"/>
          <cell r="CI861"/>
          <cell r="CJ861"/>
          <cell r="CK861"/>
          <cell r="CL861"/>
          <cell r="CM861"/>
          <cell r="CN861"/>
          <cell r="CO861"/>
          <cell r="CP861"/>
          <cell r="CQ861"/>
          <cell r="CR861"/>
          <cell r="CS861"/>
          <cell r="CT861"/>
          <cell r="CU861"/>
          <cell r="CV861"/>
          <cell r="CW861"/>
        </row>
        <row r="862">
          <cell r="B862">
            <v>2334</v>
          </cell>
          <cell r="C862">
            <v>857</v>
          </cell>
          <cell r="D862">
            <v>30</v>
          </cell>
          <cell r="E862">
            <v>11</v>
          </cell>
          <cell r="F862">
            <v>2566</v>
          </cell>
          <cell r="G862">
            <v>800091389281</v>
          </cell>
          <cell r="H862" t="str">
            <v>นางสาว</v>
          </cell>
          <cell r="I862" t="str">
            <v>นัยรัตน์</v>
          </cell>
          <cell r="J862" t="str">
            <v>เตปา</v>
          </cell>
          <cell r="K862"/>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X862"/>
          <cell r="Y862"/>
          <cell r="Z862"/>
          <cell r="AA862">
            <v>12</v>
          </cell>
          <cell r="AB862">
            <v>10</v>
          </cell>
          <cell r="AC862">
            <v>2564</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cell r="CP862"/>
          <cell r="CQ862"/>
          <cell r="CR862"/>
          <cell r="CS862"/>
          <cell r="CT862"/>
          <cell r="CU862"/>
          <cell r="CV862"/>
          <cell r="CW862"/>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K863"/>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X863"/>
          <cell r="Y863"/>
          <cell r="Z863"/>
          <cell r="AA863">
            <v>6</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cell r="CB863"/>
          <cell r="CC863"/>
          <cell r="CD863"/>
          <cell r="CE863"/>
          <cell r="CF863"/>
          <cell r="CG863"/>
          <cell r="CH863"/>
          <cell r="CI863"/>
          <cell r="CJ863"/>
          <cell r="CK863"/>
          <cell r="CL863"/>
          <cell r="CM863"/>
          <cell r="CN863"/>
          <cell r="CO863"/>
          <cell r="CP863"/>
          <cell r="CQ863"/>
          <cell r="CR863"/>
          <cell r="CS863"/>
          <cell r="CT863"/>
          <cell r="CU863"/>
          <cell r="CV863"/>
          <cell r="CW863"/>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X864"/>
          <cell r="Y864"/>
          <cell r="Z864"/>
          <cell r="AA864">
            <v>31</v>
          </cell>
          <cell r="AB864">
            <v>8</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cell r="CB864"/>
          <cell r="CC864"/>
          <cell r="CD864"/>
          <cell r="CE864"/>
          <cell r="CF864"/>
          <cell r="CG864"/>
          <cell r="CH864"/>
          <cell r="CI864"/>
          <cell r="CJ864"/>
          <cell r="CK864"/>
          <cell r="CL864"/>
          <cell r="CM864"/>
          <cell r="CN864"/>
          <cell r="CO864"/>
          <cell r="CP864"/>
          <cell r="CQ864"/>
          <cell r="CR864"/>
          <cell r="CS864"/>
          <cell r="CT864"/>
          <cell r="CU864"/>
          <cell r="CV864"/>
          <cell r="CW864"/>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K865"/>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X865"/>
          <cell r="Y865"/>
          <cell r="Z865"/>
          <cell r="AA865">
            <v>24</v>
          </cell>
          <cell r="AB865">
            <v>11</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cell r="CA865"/>
          <cell r="CB865"/>
          <cell r="CC865"/>
          <cell r="CD865"/>
          <cell r="CE865"/>
          <cell r="CF865"/>
          <cell r="CG865"/>
          <cell r="CH865"/>
          <cell r="CI865"/>
          <cell r="CJ865"/>
          <cell r="CK865"/>
          <cell r="CL865"/>
          <cell r="CM865"/>
          <cell r="CN865"/>
          <cell r="CO865"/>
          <cell r="CP865"/>
          <cell r="CQ865"/>
          <cell r="CR865"/>
          <cell r="CS865"/>
          <cell r="CT865"/>
          <cell r="CU865"/>
          <cell r="CV865"/>
          <cell r="CW865"/>
        </row>
        <row r="866">
          <cell r="B866">
            <v>2338</v>
          </cell>
          <cell r="C866">
            <v>861</v>
          </cell>
          <cell r="D866">
            <v>30</v>
          </cell>
          <cell r="E866">
            <v>11</v>
          </cell>
          <cell r="F866">
            <v>2566</v>
          </cell>
          <cell r="G866">
            <v>800057409479</v>
          </cell>
          <cell r="H866" t="str">
            <v>นาง</v>
          </cell>
          <cell r="I866" t="str">
            <v>จันทรา</v>
          </cell>
          <cell r="J866" t="str">
            <v>อินจัน</v>
          </cell>
          <cell r="K866"/>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X866"/>
          <cell r="Y866"/>
          <cell r="Z866"/>
          <cell r="AA866">
            <v>11</v>
          </cell>
          <cell r="AB866">
            <v>10</v>
          </cell>
          <cell r="AC866">
            <v>2564</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cell r="CA866"/>
          <cell r="CB866"/>
          <cell r="CC866"/>
          <cell r="CD866"/>
          <cell r="CE866"/>
          <cell r="CF866"/>
          <cell r="CG866"/>
          <cell r="CH866"/>
          <cell r="CI866"/>
          <cell r="CJ866"/>
          <cell r="CK866"/>
          <cell r="CL866"/>
          <cell r="CM866"/>
          <cell r="CN866"/>
          <cell r="CO866"/>
          <cell r="CP866"/>
          <cell r="CQ866"/>
          <cell r="CR866"/>
          <cell r="CS866"/>
          <cell r="CT866"/>
          <cell r="CU866"/>
          <cell r="CV866"/>
          <cell r="CW866"/>
        </row>
        <row r="867">
          <cell r="B867">
            <v>2339</v>
          </cell>
          <cell r="C867">
            <v>862</v>
          </cell>
          <cell r="D867">
            <v>30</v>
          </cell>
          <cell r="E867">
            <v>11</v>
          </cell>
          <cell r="F867">
            <v>2566</v>
          </cell>
          <cell r="G867">
            <v>800082351862</v>
          </cell>
          <cell r="H867" t="str">
            <v>นาง</v>
          </cell>
          <cell r="I867" t="str">
            <v>คำมูล</v>
          </cell>
          <cell r="J867" t="str">
            <v>หมื่นไก่</v>
          </cell>
          <cell r="K867"/>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cell r="CA867"/>
          <cell r="CB867"/>
          <cell r="CC867"/>
          <cell r="CD867"/>
          <cell r="CE867"/>
          <cell r="CF867"/>
          <cell r="CG867"/>
          <cell r="CH867"/>
          <cell r="CI867"/>
          <cell r="CJ867"/>
          <cell r="CK867"/>
          <cell r="CL867"/>
          <cell r="CM867"/>
          <cell r="CN867"/>
          <cell r="CO867"/>
          <cell r="CP867"/>
          <cell r="CQ867"/>
          <cell r="CR867"/>
          <cell r="CS867"/>
          <cell r="CT867"/>
          <cell r="CU867"/>
          <cell r="CV867"/>
          <cell r="CW867"/>
        </row>
        <row r="868">
          <cell r="B868">
            <v>2340</v>
          </cell>
          <cell r="C868">
            <v>863</v>
          </cell>
          <cell r="D868">
            <v>30</v>
          </cell>
          <cell r="E868">
            <v>11</v>
          </cell>
          <cell r="F868">
            <v>2566</v>
          </cell>
          <cell r="G868">
            <v>800066722995</v>
          </cell>
          <cell r="H868" t="str">
            <v>นาง</v>
          </cell>
          <cell r="I868" t="str">
            <v>ศรีจันทร์</v>
          </cell>
          <cell r="J868" t="str">
            <v>นำมะ</v>
          </cell>
          <cell r="K868"/>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X868"/>
          <cell r="Y868"/>
          <cell r="Z868"/>
          <cell r="AA868">
            <v>19</v>
          </cell>
          <cell r="AB868">
            <v>4</v>
          </cell>
          <cell r="AC868">
            <v>2565</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cell r="CA868"/>
          <cell r="CB868"/>
          <cell r="CC868"/>
          <cell r="CD868"/>
          <cell r="CE868"/>
          <cell r="CF868"/>
          <cell r="CG868"/>
          <cell r="CH868"/>
          <cell r="CI868"/>
          <cell r="CJ868"/>
          <cell r="CK868"/>
          <cell r="CL868"/>
          <cell r="CM868"/>
          <cell r="CN868"/>
          <cell r="CO868"/>
          <cell r="CP868"/>
          <cell r="CQ868"/>
          <cell r="CR868"/>
          <cell r="CS868"/>
          <cell r="CT868"/>
          <cell r="CU868"/>
          <cell r="CV868"/>
          <cell r="CW868"/>
        </row>
        <row r="869">
          <cell r="B869">
            <v>2341</v>
          </cell>
          <cell r="C869">
            <v>864</v>
          </cell>
          <cell r="D869">
            <v>30</v>
          </cell>
          <cell r="E869">
            <v>11</v>
          </cell>
          <cell r="F869">
            <v>2566</v>
          </cell>
          <cell r="G869">
            <v>800072349940</v>
          </cell>
          <cell r="H869" t="str">
            <v>นาง</v>
          </cell>
          <cell r="I869" t="str">
            <v>เกตุแก้ว</v>
          </cell>
          <cell r="J869" t="str">
            <v>สิงห์โต</v>
          </cell>
          <cell r="K869"/>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cell r="CA869"/>
          <cell r="CB869"/>
          <cell r="CC869"/>
          <cell r="CD869"/>
          <cell r="CE869"/>
          <cell r="CF869"/>
          <cell r="CG869"/>
          <cell r="CH869"/>
          <cell r="CI869"/>
          <cell r="CJ869"/>
          <cell r="CK869"/>
          <cell r="CL869"/>
          <cell r="CM869"/>
          <cell r="CN869"/>
          <cell r="CO869"/>
          <cell r="CP869"/>
          <cell r="CQ869"/>
          <cell r="CR869"/>
          <cell r="CS869"/>
          <cell r="CT869"/>
          <cell r="CU869"/>
          <cell r="CV869"/>
          <cell r="CW869"/>
        </row>
        <row r="870">
          <cell r="B870">
            <v>2342</v>
          </cell>
          <cell r="C870">
            <v>865</v>
          </cell>
          <cell r="D870">
            <v>30</v>
          </cell>
          <cell r="E870">
            <v>11</v>
          </cell>
          <cell r="F870">
            <v>2566</v>
          </cell>
          <cell r="G870">
            <v>800090501654</v>
          </cell>
          <cell r="H870" t="str">
            <v>นางสาว</v>
          </cell>
          <cell r="I870" t="str">
            <v>หฤทัย</v>
          </cell>
          <cell r="J870" t="str">
            <v>ขันทัง</v>
          </cell>
          <cell r="K870"/>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X870"/>
          <cell r="Y870"/>
          <cell r="Z870"/>
          <cell r="AA870">
            <v>25</v>
          </cell>
          <cell r="AB870">
            <v>10</v>
          </cell>
          <cell r="AC870">
            <v>2565</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cell r="CA870"/>
          <cell r="CB870"/>
          <cell r="CC870"/>
          <cell r="CD870"/>
          <cell r="CE870"/>
          <cell r="CF870"/>
          <cell r="CG870"/>
          <cell r="CH870"/>
          <cell r="CI870"/>
          <cell r="CJ870"/>
          <cell r="CK870"/>
          <cell r="CL870"/>
          <cell r="CM870"/>
          <cell r="CN870"/>
          <cell r="CO870"/>
          <cell r="CP870"/>
          <cell r="CQ870"/>
          <cell r="CR870"/>
          <cell r="CS870"/>
          <cell r="CT870"/>
          <cell r="CU870"/>
          <cell r="CV870"/>
          <cell r="CW870"/>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K871"/>
          <cell r="L871" t="str">
            <v>สารภี</v>
          </cell>
          <cell r="M871" t="str">
            <v>เชียงใหม่ 3</v>
          </cell>
          <cell r="N871">
            <v>8</v>
          </cell>
          <cell r="O871" t="str">
            <v>-</v>
          </cell>
          <cell r="P871" t="str">
            <v>1.บุคคลค้ำประกัน</v>
          </cell>
          <cell r="Q871"/>
          <cell r="R871"/>
          <cell r="S871" t="str">
            <v>จังหวัดฮอด</v>
          </cell>
          <cell r="T871" t="str">
            <v>ผบ.615</v>
          </cell>
          <cell r="U871">
            <v>2558</v>
          </cell>
          <cell r="V871" t="str">
            <v>ผบ.74</v>
          </cell>
          <cell r="W871">
            <v>2559</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row>
        <row r="872">
          <cell r="B872">
            <v>2344</v>
          </cell>
          <cell r="C872">
            <v>867</v>
          </cell>
          <cell r="D872"/>
          <cell r="E872"/>
          <cell r="F872"/>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Q872"/>
          <cell r="R872"/>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cell r="CC872"/>
          <cell r="CD872"/>
          <cell r="CE872"/>
          <cell r="CF872"/>
          <cell r="CK872"/>
          <cell r="CT872"/>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cell r="CC873"/>
          <cell r="CD873"/>
          <cell r="CE873"/>
          <cell r="CF873"/>
          <cell r="CK873"/>
          <cell r="CT873"/>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cell r="CC874"/>
          <cell r="CD874"/>
          <cell r="CE874"/>
          <cell r="CF874"/>
          <cell r="CK874"/>
          <cell r="CT874"/>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cell r="CC875"/>
          <cell r="CD875"/>
          <cell r="CE875"/>
          <cell r="CF875"/>
          <cell r="CK875"/>
          <cell r="CT875"/>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cell r="CC876"/>
          <cell r="CD876"/>
          <cell r="CE876"/>
          <cell r="CF876"/>
          <cell r="CK876"/>
          <cell r="CT876"/>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cell r="CC877"/>
          <cell r="CD877"/>
          <cell r="CE877"/>
          <cell r="CF877"/>
          <cell r="CK877"/>
          <cell r="CT877"/>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cell r="CB878"/>
          <cell r="CC878"/>
          <cell r="CD878"/>
          <cell r="CE878"/>
          <cell r="CF878"/>
          <cell r="CK878"/>
          <cell r="CT878"/>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cell r="CC879"/>
          <cell r="CD879"/>
          <cell r="CE879"/>
          <cell r="CF879"/>
          <cell r="CK879"/>
          <cell r="CT879"/>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cell r="CC880"/>
          <cell r="CD880"/>
          <cell r="CE880"/>
          <cell r="CF880"/>
          <cell r="CK880"/>
          <cell r="CT880"/>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cell r="CC881"/>
          <cell r="CD881"/>
          <cell r="CE881"/>
          <cell r="CF881"/>
          <cell r="CK881"/>
          <cell r="CT881"/>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cell r="CC882"/>
          <cell r="CD882"/>
          <cell r="CE882"/>
          <cell r="CF882"/>
          <cell r="CK882"/>
          <cell r="CT882"/>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D883"/>
          <cell r="CE883"/>
          <cell r="CF883"/>
          <cell r="CK883"/>
          <cell r="CT883"/>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cell r="CC884"/>
          <cell r="CD884"/>
          <cell r="CE884"/>
          <cell r="CF884"/>
          <cell r="CK884"/>
          <cell r="CT884"/>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cell r="CC885"/>
          <cell r="CD885"/>
          <cell r="CE885"/>
          <cell r="CF885"/>
          <cell r="CK885"/>
          <cell r="CT885"/>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cell r="CC886"/>
          <cell r="CD886"/>
          <cell r="CE886"/>
          <cell r="CF886"/>
          <cell r="CK886"/>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cell r="CB887"/>
          <cell r="CC887"/>
          <cell r="CD887"/>
          <cell r="CE887"/>
          <cell r="CF887"/>
          <cell r="CK887"/>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cell r="CC888"/>
          <cell r="CD888"/>
          <cell r="CE888"/>
          <cell r="CF888"/>
          <cell r="CK888"/>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cell r="CC889"/>
          <cell r="CD889"/>
          <cell r="CE889"/>
          <cell r="CF889"/>
          <cell r="CK889"/>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cell r="CC890"/>
          <cell r="CD890"/>
          <cell r="CE890"/>
          <cell r="CF890"/>
          <cell r="CK890"/>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cell r="CC891"/>
          <cell r="CD891"/>
          <cell r="CE891"/>
          <cell r="CF891"/>
          <cell r="CK891"/>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cell r="CC892"/>
          <cell r="CD892"/>
          <cell r="CE892"/>
          <cell r="CF892"/>
          <cell r="CK892"/>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cell r="CC893"/>
          <cell r="CD893"/>
          <cell r="CE893"/>
          <cell r="CF893"/>
          <cell r="CK893"/>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cell r="CC894"/>
          <cell r="CD894"/>
          <cell r="CE894"/>
          <cell r="CF894"/>
          <cell r="CK894"/>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cell r="CC895"/>
          <cell r="CD895"/>
          <cell r="CE895"/>
          <cell r="CF895"/>
          <cell r="CK895"/>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cell r="CC896"/>
          <cell r="CD896"/>
          <cell r="CE896"/>
          <cell r="CF896"/>
          <cell r="CK896"/>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cell r="CC897"/>
          <cell r="CD897"/>
          <cell r="CE897"/>
          <cell r="CF897"/>
          <cell r="CK897"/>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cell r="CC898"/>
          <cell r="CD898"/>
          <cell r="CE898"/>
          <cell r="CF898"/>
          <cell r="CK898"/>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cell r="CB899"/>
          <cell r="CC899"/>
          <cell r="CD899"/>
          <cell r="CE899"/>
          <cell r="CF899"/>
          <cell r="CK899"/>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cell r="CC900"/>
          <cell r="CD900"/>
          <cell r="CE900"/>
          <cell r="CF900"/>
          <cell r="CK900"/>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cell r="CB901"/>
          <cell r="CC901"/>
          <cell r="CD901"/>
          <cell r="CE901"/>
          <cell r="CF901"/>
          <cell r="CK901"/>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cell r="CC902"/>
          <cell r="CD902"/>
          <cell r="CE902"/>
          <cell r="CF902"/>
          <cell r="CK902"/>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cell r="CC903"/>
          <cell r="CD903"/>
          <cell r="CE903"/>
          <cell r="CF903"/>
          <cell r="CK903"/>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cell r="CC904"/>
          <cell r="CD904"/>
          <cell r="CE904"/>
          <cell r="CF904"/>
          <cell r="CK904"/>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cell r="CC905"/>
          <cell r="CD905"/>
          <cell r="CE905"/>
          <cell r="CF905"/>
          <cell r="CK905"/>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cell r="CC906"/>
          <cell r="CD906"/>
          <cell r="CE906"/>
          <cell r="CF906"/>
          <cell r="CK906"/>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cell r="CB907"/>
          <cell r="CC907"/>
          <cell r="CD907"/>
          <cell r="CE907"/>
          <cell r="CF907"/>
          <cell r="CK907"/>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cell r="CC908"/>
          <cell r="CD908"/>
          <cell r="CE908"/>
          <cell r="CF908"/>
          <cell r="CK908"/>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cell r="CC909"/>
          <cell r="CD909"/>
          <cell r="CE909"/>
          <cell r="CF909"/>
          <cell r="CK909"/>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A910"/>
          <cell r="CB910">
            <v>2</v>
          </cell>
          <cell r="CC910"/>
          <cell r="CD910"/>
          <cell r="CE910"/>
          <cell r="CF910"/>
          <cell r="CK910"/>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cell r="CB911"/>
          <cell r="CC911"/>
          <cell r="CD911"/>
          <cell r="CE911"/>
          <cell r="CF911"/>
          <cell r="CK911"/>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cell r="CB912"/>
          <cell r="CC912"/>
          <cell r="CD912"/>
          <cell r="CE912"/>
          <cell r="CF912"/>
          <cell r="CK912"/>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cell r="CC913"/>
          <cell r="CD913"/>
          <cell r="CE913"/>
          <cell r="CF913"/>
          <cell r="CK913"/>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cell r="CC914"/>
          <cell r="CD914"/>
          <cell r="CE914"/>
          <cell r="CF914"/>
          <cell r="CK914"/>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Q915"/>
          <cell r="R915"/>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E915"/>
          <cell r="CF915"/>
          <cell r="CK915"/>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E916"/>
          <cell r="CF916"/>
          <cell r="CK916"/>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cell r="CB917"/>
          <cell r="CC917"/>
          <cell r="CD917"/>
          <cell r="CE917"/>
          <cell r="CF917"/>
          <cell r="CK917"/>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cell r="CC918"/>
          <cell r="CD918"/>
          <cell r="CE918"/>
          <cell r="CF918"/>
          <cell r="CK918"/>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cell r="CB919"/>
          <cell r="CC919"/>
          <cell r="CD919"/>
          <cell r="CE919"/>
          <cell r="CF919"/>
          <cell r="CK919"/>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cell r="CC920"/>
          <cell r="CD920"/>
          <cell r="CE920"/>
          <cell r="CF920"/>
          <cell r="CK920"/>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cell r="CB921"/>
          <cell r="CC921"/>
          <cell r="CD921"/>
          <cell r="CE921"/>
          <cell r="CF921"/>
          <cell r="CK921"/>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cell r="CC922"/>
          <cell r="CD922"/>
          <cell r="CE922"/>
          <cell r="CF922"/>
          <cell r="CK922"/>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cell r="CC923"/>
          <cell r="CD923"/>
          <cell r="CE923"/>
          <cell r="CF923"/>
          <cell r="CK923"/>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cell r="CC924"/>
          <cell r="CD924"/>
          <cell r="CE924"/>
          <cell r="CF924"/>
          <cell r="CK924"/>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cell r="CC925"/>
          <cell r="CD925"/>
          <cell r="CE925"/>
          <cell r="CF925"/>
          <cell r="CK925"/>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cell r="CC926"/>
          <cell r="CD926"/>
          <cell r="CE926"/>
          <cell r="CF926"/>
          <cell r="CK926"/>
        </row>
        <row r="927">
          <cell r="B927">
            <v>2399</v>
          </cell>
          <cell r="C927">
            <v>922</v>
          </cell>
          <cell r="D927">
            <v>19</v>
          </cell>
          <cell r="E927">
            <v>12</v>
          </cell>
          <cell r="F927">
            <v>2566</v>
          </cell>
          <cell r="G927">
            <v>340744005</v>
          </cell>
          <cell r="H927"/>
          <cell r="I927" t="str">
            <v>บ้านใหม่สามัคคี</v>
          </cell>
          <cell r="J927"/>
          <cell r="K927"/>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cell r="CC927"/>
          <cell r="CD927"/>
          <cell r="CE927"/>
          <cell r="CF927"/>
          <cell r="CK927"/>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cell r="CC928"/>
          <cell r="CD928"/>
          <cell r="CE928"/>
          <cell r="CF928"/>
          <cell r="CK928"/>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cell r="CC929"/>
          <cell r="CD929"/>
          <cell r="CE929"/>
          <cell r="CF929"/>
          <cell r="CK929"/>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cell r="CC930"/>
          <cell r="CD930"/>
          <cell r="CE930"/>
          <cell r="CF930"/>
          <cell r="CK930"/>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C931"/>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I931"/>
          <cell r="CJ931">
            <v>3</v>
          </cell>
          <cell r="CK931"/>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cell r="CC932"/>
          <cell r="CD932"/>
          <cell r="CE932"/>
          <cell r="CF932"/>
          <cell r="CK932"/>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E933"/>
          <cell r="CF933"/>
          <cell r="CK933"/>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cell r="CC934"/>
          <cell r="CD934"/>
          <cell r="CE934"/>
          <cell r="CF934"/>
          <cell r="CK934"/>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cell r="CC935"/>
          <cell r="CD935"/>
          <cell r="CE935"/>
          <cell r="CF935"/>
          <cell r="CK935"/>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cell r="CC936"/>
          <cell r="CD936"/>
          <cell r="CE936"/>
          <cell r="CF936"/>
          <cell r="CK936"/>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cell r="CC937"/>
          <cell r="CD937"/>
          <cell r="CE937"/>
          <cell r="CF937"/>
          <cell r="CK937"/>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cell r="CC938"/>
          <cell r="CD938"/>
          <cell r="CE938"/>
          <cell r="CF938"/>
          <cell r="CG938"/>
          <cell r="CH938"/>
          <cell r="CI938"/>
          <cell r="CJ938"/>
          <cell r="CK938"/>
          <cell r="CT938"/>
          <cell r="CU938"/>
          <cell r="CV938"/>
          <cell r="CW938"/>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Y939"/>
          <cell r="BZ939" t="str">
            <v>พบ</v>
          </cell>
          <cell r="CB939">
            <v>5</v>
          </cell>
          <cell r="CC939"/>
          <cell r="CD939"/>
          <cell r="CE939"/>
          <cell r="CF939"/>
          <cell r="CK939"/>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cell r="CC940"/>
          <cell r="CD940"/>
          <cell r="CE940"/>
          <cell r="CF940"/>
          <cell r="CK940"/>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cell r="CC941"/>
          <cell r="CD941"/>
          <cell r="CE941"/>
          <cell r="CF941"/>
          <cell r="CK941"/>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B942"/>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cell r="CC942"/>
          <cell r="CD942"/>
          <cell r="CE942"/>
          <cell r="CF942"/>
          <cell r="CK942"/>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cell r="CC943"/>
          <cell r="CD943"/>
          <cell r="CE943"/>
          <cell r="CF943"/>
          <cell r="CK943"/>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cell r="CC944"/>
          <cell r="CD944"/>
          <cell r="CE944"/>
          <cell r="CF944"/>
          <cell r="CK944"/>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cell r="CC945"/>
          <cell r="CD945"/>
          <cell r="CE945"/>
          <cell r="CF945"/>
          <cell r="CK945"/>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cell r="CC946"/>
          <cell r="CD946"/>
          <cell r="CE946"/>
          <cell r="CF946"/>
          <cell r="CG946"/>
          <cell r="CK946"/>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cell r="CC947"/>
          <cell r="CD947"/>
          <cell r="CE947"/>
          <cell r="CF947"/>
          <cell r="CG947"/>
          <cell r="CH947"/>
          <cell r="CK947"/>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C948"/>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cell r="BZ949"/>
          <cell r="CB949"/>
          <cell r="CC949"/>
          <cell r="CD949"/>
          <cell r="CE949"/>
          <cell r="CF949"/>
          <cell r="CG949"/>
          <cell r="CH949"/>
          <cell r="CK949"/>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cell r="CB950"/>
          <cell r="CC950"/>
          <cell r="CD950"/>
          <cell r="CE950"/>
          <cell r="CF950"/>
          <cell r="CG950"/>
          <cell r="CH950"/>
          <cell r="CK950"/>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1"/>
          <cell r="CB951"/>
          <cell r="CC951"/>
          <cell r="CD951"/>
          <cell r="CE951"/>
          <cell r="CF951"/>
          <cell r="CG951"/>
          <cell r="CH951"/>
          <cell r="CK951"/>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cell r="CC952"/>
          <cell r="CD952"/>
          <cell r="CE952"/>
          <cell r="CF952"/>
          <cell r="CG952"/>
          <cell r="CH952"/>
          <cell r="CK952"/>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cell r="CC953"/>
          <cell r="CD953"/>
          <cell r="CE953"/>
          <cell r="CF953"/>
          <cell r="CG953"/>
          <cell r="CH953"/>
          <cell r="CK953"/>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A954"/>
          <cell r="CB954">
            <v>6</v>
          </cell>
          <cell r="CC954"/>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cell r="CC955"/>
          <cell r="CD955"/>
          <cell r="CE955"/>
          <cell r="CF955"/>
          <cell r="CG955"/>
          <cell r="CH955"/>
          <cell r="CK955"/>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cell r="CC956"/>
          <cell r="CD956"/>
          <cell r="CE956"/>
          <cell r="CF956"/>
          <cell r="CG956"/>
          <cell r="CH956"/>
          <cell r="CK956"/>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v>600</v>
          </cell>
          <cell r="BD957">
            <v>18</v>
          </cell>
          <cell r="BE957">
            <v>7</v>
          </cell>
          <cell r="BF957">
            <v>2568</v>
          </cell>
          <cell r="BG957">
            <v>0</v>
          </cell>
          <cell r="BH957" t="str">
            <v>-</v>
          </cell>
          <cell r="BI957" t="str">
            <v>-</v>
          </cell>
          <cell r="BJ957" t="str">
            <v>-</v>
          </cell>
          <cell r="BK957">
            <v>0</v>
          </cell>
          <cell r="BL957">
            <v>2740</v>
          </cell>
          <cell r="BM957">
            <v>0</v>
          </cell>
          <cell r="BN957" t="str">
            <v/>
          </cell>
          <cell r="BO957" t="str">
            <v/>
          </cell>
          <cell r="BP957" t="str">
            <v/>
          </cell>
          <cell r="BQ957" t="str">
            <v>-</v>
          </cell>
          <cell r="BR957" t="str">
            <v>-</v>
          </cell>
          <cell r="BS957" t="str">
            <v>-</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cell r="CC957"/>
          <cell r="CD957"/>
          <cell r="CE957"/>
          <cell r="CF957"/>
          <cell r="CG957"/>
          <cell r="CH957"/>
          <cell r="CK957"/>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cell r="CC958"/>
          <cell r="CD958"/>
          <cell r="CE958"/>
          <cell r="CF958"/>
          <cell r="CG958"/>
          <cell r="CH958"/>
          <cell r="CK958"/>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cell r="CC959"/>
          <cell r="CD959"/>
          <cell r="CE959"/>
          <cell r="CF959"/>
          <cell r="CG959"/>
          <cell r="CH959"/>
          <cell r="CK959"/>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cell r="CC960"/>
          <cell r="CD960"/>
          <cell r="CE960"/>
          <cell r="CF960"/>
          <cell r="CG960"/>
          <cell r="CH960"/>
          <cell r="CK960"/>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cell r="CC961"/>
          <cell r="CD961"/>
          <cell r="CE961"/>
          <cell r="CF961"/>
          <cell r="CG961"/>
          <cell r="CH961"/>
          <cell r="CK961"/>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X962"/>
          <cell r="Y962"/>
          <cell r="Z962"/>
          <cell r="AA962">
            <v>18</v>
          </cell>
          <cell r="AB962">
            <v>11</v>
          </cell>
          <cell r="AC962">
            <v>2562</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A962"/>
          <cell r="CB962">
            <v>6</v>
          </cell>
          <cell r="CC962"/>
          <cell r="CD962"/>
          <cell r="CE962"/>
          <cell r="CF962"/>
          <cell r="CG962"/>
          <cell r="CH962"/>
          <cell r="CI962"/>
          <cell r="CJ962"/>
          <cell r="CK962"/>
          <cell r="CL962"/>
          <cell r="CM962"/>
          <cell r="CN962"/>
          <cell r="CO962"/>
          <cell r="CP962"/>
          <cell r="CQ962"/>
          <cell r="CR962"/>
          <cell r="CS962"/>
          <cell r="CT962"/>
          <cell r="CU962"/>
          <cell r="CV962"/>
          <cell r="CW962"/>
        </row>
        <row r="963">
          <cell r="B963">
            <v>2435</v>
          </cell>
          <cell r="C963">
            <v>958</v>
          </cell>
          <cell r="D963">
            <v>23</v>
          </cell>
          <cell r="E963">
            <v>1</v>
          </cell>
          <cell r="F963">
            <v>2567</v>
          </cell>
          <cell r="G963">
            <v>800032568506</v>
          </cell>
          <cell r="H963" t="str">
            <v>นาย</v>
          </cell>
          <cell r="I963" t="str">
            <v>มงคล</v>
          </cell>
          <cell r="J963" t="str">
            <v>บุตรต๊ะ</v>
          </cell>
          <cell r="K963"/>
          <cell r="L963" t="str">
            <v>จอมทอง</v>
          </cell>
          <cell r="M963" t="str">
            <v>เชียงใหม่ 3</v>
          </cell>
          <cell r="N963">
            <v>8</v>
          </cell>
          <cell r="O963"/>
          <cell r="P963"/>
          <cell r="Q963"/>
          <cell r="R963"/>
          <cell r="S963" t="str">
            <v>จังหวัดฮอด</v>
          </cell>
          <cell r="T963" t="str">
            <v>ผบ.1468</v>
          </cell>
          <cell r="U963">
            <v>2561</v>
          </cell>
          <cell r="V963" t="str">
            <v>ผบ.139</v>
          </cell>
          <cell r="W963">
            <v>2562</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V963"/>
          <cell r="BW963"/>
          <cell r="BX963"/>
          <cell r="BY963" t="e">
            <v>#NAME?</v>
          </cell>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row>
        <row r="964">
          <cell r="B964">
            <v>2436</v>
          </cell>
          <cell r="C964">
            <v>959</v>
          </cell>
          <cell r="D964">
            <v>23</v>
          </cell>
          <cell r="E964">
            <v>1</v>
          </cell>
          <cell r="F964">
            <v>2567</v>
          </cell>
          <cell r="G964">
            <v>800031141891</v>
          </cell>
          <cell r="H964" t="str">
            <v>นาย</v>
          </cell>
          <cell r="I964" t="str">
            <v>อุ่นคำ</v>
          </cell>
          <cell r="J964" t="str">
            <v>คำมูล</v>
          </cell>
          <cell r="K964"/>
          <cell r="L964" t="str">
            <v>ดอยเต่า</v>
          </cell>
          <cell r="M964" t="str">
            <v>เชียงใหม่ 3</v>
          </cell>
          <cell r="N964">
            <v>8</v>
          </cell>
          <cell r="O964"/>
          <cell r="P964"/>
          <cell r="Q964"/>
          <cell r="R964"/>
          <cell r="S964" t="str">
            <v>จังหวัดฮอด</v>
          </cell>
          <cell r="T964" t="str">
            <v>ผบ.1328</v>
          </cell>
          <cell r="U964">
            <v>2559</v>
          </cell>
          <cell r="V964" t="str">
            <v>ผบ.1474</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V964"/>
          <cell r="BW964"/>
          <cell r="BX964"/>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4"/>
          <cell r="CA964"/>
          <cell r="CB964"/>
          <cell r="CC964"/>
          <cell r="CD964"/>
          <cell r="CE964"/>
          <cell r="CF964"/>
          <cell r="CG964"/>
          <cell r="CH964"/>
          <cell r="CI964"/>
          <cell r="CJ964"/>
          <cell r="CK964"/>
          <cell r="CL964"/>
          <cell r="CT964"/>
          <cell r="CU964"/>
          <cell r="CV964"/>
          <cell r="CW964"/>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K965"/>
          <cell r="L965" t="str">
            <v>ดอยเต่า</v>
          </cell>
          <cell r="M965" t="str">
            <v>เชียงใหม่ 3</v>
          </cell>
          <cell r="N965">
            <v>8</v>
          </cell>
          <cell r="O965"/>
          <cell r="P965"/>
          <cell r="Q965"/>
          <cell r="R965"/>
          <cell r="S965" t="str">
            <v>จังหวัดฮอด</v>
          </cell>
          <cell r="T965" t="str">
            <v>ผบ.22</v>
          </cell>
          <cell r="U965">
            <v>2559</v>
          </cell>
          <cell r="V965" t="str">
            <v>ผบ.119</v>
          </cell>
          <cell r="W965">
            <v>2559</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cell r="BV965"/>
          <cell r="BW965"/>
          <cell r="BX965"/>
          <cell r="BY965"/>
          <cell r="BZ965"/>
          <cell r="CA965"/>
          <cell r="CB965"/>
          <cell r="CC965"/>
          <cell r="CD965"/>
          <cell r="CE965"/>
          <cell r="CF965"/>
          <cell r="CG965"/>
          <cell r="CH965"/>
          <cell r="CI965"/>
          <cell r="CJ965"/>
          <cell r="CK965"/>
          <cell r="CL965"/>
          <cell r="CT965"/>
          <cell r="CU965"/>
          <cell r="CV965"/>
          <cell r="CW965"/>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K966"/>
          <cell r="L966" t="str">
            <v>ฮอด</v>
          </cell>
          <cell r="M966" t="str">
            <v>เชียงใหม่ 3</v>
          </cell>
          <cell r="N966">
            <v>8</v>
          </cell>
          <cell r="O966"/>
          <cell r="P966"/>
          <cell r="Q966"/>
          <cell r="R966"/>
          <cell r="S966" t="str">
            <v>จังหวัดฮอด</v>
          </cell>
          <cell r="T966" t="str">
            <v>ผบ.597</v>
          </cell>
          <cell r="U966">
            <v>2558</v>
          </cell>
          <cell r="V966" t="str">
            <v>ผบ.600</v>
          </cell>
          <cell r="W966">
            <v>2558</v>
          </cell>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cell r="BV966"/>
          <cell r="BW966"/>
          <cell r="BX966"/>
          <cell r="BY966"/>
          <cell r="BZ966"/>
          <cell r="CA966"/>
          <cell r="CB966"/>
          <cell r="CC966"/>
          <cell r="CD966"/>
          <cell r="CE966"/>
          <cell r="CF966"/>
          <cell r="CG966"/>
          <cell r="CH966"/>
          <cell r="CI966"/>
          <cell r="CJ966"/>
          <cell r="CK966"/>
          <cell r="CL966"/>
          <cell r="CT966"/>
          <cell r="CU966"/>
          <cell r="CV966"/>
          <cell r="CW966"/>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A967"/>
          <cell r="CB967">
            <v>4</v>
          </cell>
          <cell r="CC967" t="str">
            <v>นุสบา</v>
          </cell>
          <cell r="CD967"/>
          <cell r="CE967"/>
          <cell r="CF967"/>
          <cell r="CG967"/>
          <cell r="CH967"/>
          <cell r="CI967"/>
          <cell r="CJ967"/>
          <cell r="CK967"/>
          <cell r="CL967"/>
          <cell r="CT967">
            <v>243884</v>
          </cell>
          <cell r="CU967"/>
          <cell r="CV967"/>
          <cell r="CW967"/>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A968"/>
          <cell r="AB968"/>
          <cell r="AC968"/>
          <cell r="AD968"/>
          <cell r="AE968"/>
          <cell r="AF968"/>
          <cell r="AG968">
            <v>7</v>
          </cell>
          <cell r="AH968">
            <v>6</v>
          </cell>
          <cell r="AI968">
            <v>2565</v>
          </cell>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A968"/>
          <cell r="CB968">
            <v>5</v>
          </cell>
          <cell r="CC968" t="str">
            <v>ลลิตา</v>
          </cell>
          <cell r="CD968"/>
          <cell r="CE968"/>
          <cell r="CF968"/>
          <cell r="CG968"/>
          <cell r="CH968"/>
          <cell r="CI968"/>
          <cell r="CJ968"/>
          <cell r="CK968"/>
          <cell r="CL968"/>
          <cell r="CT968">
            <v>243854</v>
          </cell>
          <cell r="CU968"/>
          <cell r="CV968"/>
          <cell r="CW968"/>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X969"/>
          <cell r="Y969"/>
          <cell r="Z969"/>
          <cell r="AA969">
            <v>2</v>
          </cell>
          <cell r="AB969">
            <v>9</v>
          </cell>
          <cell r="AC969">
            <v>2563</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A969"/>
          <cell r="CB969">
            <v>3</v>
          </cell>
          <cell r="CC969" t="str">
            <v>ลลิตา</v>
          </cell>
          <cell r="CD969"/>
          <cell r="CE969"/>
          <cell r="CF969"/>
          <cell r="CG969"/>
          <cell r="CH969"/>
          <cell r="CI969"/>
          <cell r="CJ969"/>
          <cell r="CK969"/>
          <cell r="CL969"/>
          <cell r="CT969">
            <v>243854</v>
          </cell>
          <cell r="CU969"/>
          <cell r="CV969"/>
          <cell r="CW969"/>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A970"/>
          <cell r="CB970">
            <v>3</v>
          </cell>
          <cell r="CC970" t="str">
            <v>ลลิตา</v>
          </cell>
          <cell r="CD970"/>
          <cell r="CE970"/>
          <cell r="CF970"/>
          <cell r="CG970"/>
          <cell r="CH970"/>
          <cell r="CI970"/>
          <cell r="CJ970"/>
          <cell r="CK970"/>
          <cell r="CL970"/>
          <cell r="CT970">
            <v>243854</v>
          </cell>
          <cell r="CU970"/>
          <cell r="CV970"/>
          <cell r="CW970"/>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O971"/>
          <cell r="P971" t="str">
            <v>1.บุคคลค้ำประกัน</v>
          </cell>
          <cell r="Q971"/>
          <cell r="R971"/>
          <cell r="S971" t="str">
            <v>จังหวัดแพร่</v>
          </cell>
          <cell r="T971" t="str">
            <v>ผบ.2265</v>
          </cell>
          <cell r="U971">
            <v>2557</v>
          </cell>
          <cell r="V971" t="str">
            <v>ผบ.2482</v>
          </cell>
          <cell r="W971">
            <v>2557</v>
          </cell>
          <cell r="X971">
            <v>27</v>
          </cell>
          <cell r="Y971">
            <v>10</v>
          </cell>
          <cell r="Z971">
            <v>2557</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cell r="CA971"/>
          <cell r="CB971"/>
          <cell r="CC971"/>
          <cell r="CD971"/>
          <cell r="CE971"/>
          <cell r="CF971"/>
          <cell r="CG971"/>
          <cell r="CH971"/>
          <cell r="CI971"/>
          <cell r="CJ971"/>
          <cell r="CK971"/>
          <cell r="CL971"/>
          <cell r="CU971"/>
          <cell r="CV971"/>
          <cell r="CW971"/>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A972"/>
          <cell r="CB972">
            <v>3</v>
          </cell>
          <cell r="CC972" t="str">
            <v>ลลิตา</v>
          </cell>
          <cell r="CD972"/>
          <cell r="CE972"/>
          <cell r="CF972"/>
          <cell r="CG972"/>
          <cell r="CH972"/>
          <cell r="CI972"/>
          <cell r="CJ972"/>
          <cell r="CK972"/>
          <cell r="CL972"/>
          <cell r="CT972">
            <v>243854</v>
          </cell>
          <cell r="CU972"/>
          <cell r="CV972"/>
          <cell r="CW972"/>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X973"/>
          <cell r="Y973"/>
          <cell r="Z973"/>
          <cell r="AA973">
            <v>19</v>
          </cell>
          <cell r="AB973">
            <v>11</v>
          </cell>
          <cell r="AC973">
            <v>2562</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A973"/>
          <cell r="CB973">
            <v>3</v>
          </cell>
          <cell r="CC973" t="str">
            <v>ลลิตา</v>
          </cell>
          <cell r="CD973"/>
          <cell r="CE973"/>
          <cell r="CF973"/>
          <cell r="CG973"/>
          <cell r="CH973"/>
          <cell r="CI973"/>
          <cell r="CJ973"/>
          <cell r="CK973"/>
          <cell r="CL973"/>
          <cell r="CT973">
            <v>243884</v>
          </cell>
          <cell r="CU973"/>
          <cell r="CV973"/>
          <cell r="CW973"/>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cell r="BV974"/>
          <cell r="BW974"/>
          <cell r="BX974"/>
          <cell r="BY974"/>
          <cell r="BZ974"/>
          <cell r="CA974"/>
          <cell r="CB974"/>
          <cell r="CC974"/>
          <cell r="CD974"/>
          <cell r="CE974"/>
          <cell r="CF974"/>
          <cell r="CG974"/>
          <cell r="CH974"/>
          <cell r="CI974"/>
          <cell r="CJ974"/>
          <cell r="CK974"/>
          <cell r="CL974"/>
          <cell r="CT974"/>
          <cell r="CU974"/>
          <cell r="CV974"/>
          <cell r="CW974"/>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A975"/>
          <cell r="CB975">
            <v>4</v>
          </cell>
          <cell r="CC975" t="str">
            <v>ลลิตา</v>
          </cell>
          <cell r="CD975"/>
          <cell r="CE975"/>
          <cell r="CF975"/>
          <cell r="CG975"/>
          <cell r="CH975"/>
          <cell r="CI975"/>
          <cell r="CJ975"/>
          <cell r="CK975"/>
          <cell r="CL975"/>
          <cell r="CT975">
            <v>243884</v>
          </cell>
          <cell r="CU975"/>
          <cell r="CV975"/>
          <cell r="CW975"/>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A976"/>
          <cell r="CB976"/>
          <cell r="CC976" t="str">
            <v>ปฏิยุทธ์</v>
          </cell>
          <cell r="CD976"/>
          <cell r="CE976"/>
          <cell r="CF976"/>
          <cell r="CG976"/>
          <cell r="CH976"/>
          <cell r="CI976"/>
          <cell r="CJ976"/>
          <cell r="CK976"/>
          <cell r="CL976"/>
          <cell r="CT976"/>
          <cell r="CU976"/>
          <cell r="CV976"/>
          <cell r="CW976"/>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A977"/>
          <cell r="CB977"/>
          <cell r="CC977" t="str">
            <v>ปฏิยุทธ์</v>
          </cell>
          <cell r="CD977"/>
          <cell r="CE977"/>
          <cell r="CF977"/>
          <cell r="CG977"/>
          <cell r="CH977"/>
          <cell r="CI977"/>
          <cell r="CJ977"/>
          <cell r="CK977"/>
          <cell r="CL977"/>
          <cell r="CT977"/>
          <cell r="CU977"/>
          <cell r="CV977"/>
          <cell r="CW977"/>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X978"/>
          <cell r="Y978"/>
          <cell r="Z978"/>
          <cell r="AA978">
            <v>3</v>
          </cell>
          <cell r="AB978">
            <v>9</v>
          </cell>
          <cell r="AC978">
            <v>2563</v>
          </cell>
          <cell r="AD978"/>
          <cell r="AE978"/>
          <cell r="AF978"/>
          <cell r="AG978">
            <v>19</v>
          </cell>
          <cell r="AH978">
            <v>10</v>
          </cell>
          <cell r="AI978">
            <v>2564</v>
          </cell>
          <cell r="AJ978"/>
          <cell r="AK978"/>
          <cell r="AL978"/>
          <cell r="AM978"/>
          <cell r="AN978"/>
          <cell r="AO978"/>
          <cell r="AP978"/>
          <cell r="AQ978"/>
          <cell r="AR978"/>
          <cell r="AS978"/>
          <cell r="AT978"/>
          <cell r="AU978"/>
          <cell r="AV978"/>
          <cell r="AW978"/>
          <cell r="AX978"/>
          <cell r="AY978"/>
          <cell r="AZ978"/>
          <cell r="BA978"/>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A978"/>
          <cell r="CB978"/>
          <cell r="CC978" t="str">
            <v>ปฏิยุทธ์</v>
          </cell>
          <cell r="CD978"/>
          <cell r="CE978"/>
          <cell r="CF978"/>
          <cell r="CG978"/>
          <cell r="CH978"/>
          <cell r="CI978"/>
          <cell r="CJ978"/>
          <cell r="CK978"/>
          <cell r="CL978"/>
          <cell r="CT978"/>
          <cell r="CU978"/>
          <cell r="CV978"/>
          <cell r="CW978"/>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cell r="BV979"/>
          <cell r="BW979"/>
          <cell r="BX979"/>
          <cell r="BY979"/>
          <cell r="BZ979"/>
          <cell r="CA979"/>
          <cell r="CB979"/>
          <cell r="CC979"/>
          <cell r="CD979"/>
          <cell r="CE979"/>
          <cell r="CF979"/>
          <cell r="CG979"/>
          <cell r="CH979"/>
          <cell r="CI979"/>
          <cell r="CJ979"/>
          <cell r="CK979"/>
          <cell r="CL979"/>
          <cell r="CT979"/>
          <cell r="CU979"/>
          <cell r="CV979"/>
          <cell r="CW979"/>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X980"/>
          <cell r="Y980"/>
          <cell r="Z980"/>
          <cell r="AA980">
            <v>9</v>
          </cell>
          <cell r="AB980">
            <v>9</v>
          </cell>
          <cell r="AC980">
            <v>2563</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A980"/>
          <cell r="CB980"/>
          <cell r="CC980" t="str">
            <v>ปฏิยุทธ์</v>
          </cell>
          <cell r="CD980"/>
          <cell r="CE980"/>
          <cell r="CF980"/>
          <cell r="CG980"/>
          <cell r="CH980"/>
          <cell r="CI980"/>
          <cell r="CJ980"/>
          <cell r="CK980"/>
          <cell r="CL980"/>
          <cell r="CT980">
            <v>243880</v>
          </cell>
          <cell r="CU980"/>
          <cell r="CV980"/>
          <cell r="CW980"/>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X981"/>
          <cell r="Y981"/>
          <cell r="Z981"/>
          <cell r="AA981">
            <v>25</v>
          </cell>
          <cell r="AB981">
            <v>12</v>
          </cell>
          <cell r="AC981">
            <v>2560</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A981"/>
          <cell r="CB981"/>
          <cell r="CC981" t="str">
            <v>ปฏิยุทธ์</v>
          </cell>
          <cell r="CD981"/>
          <cell r="CE981"/>
          <cell r="CF981"/>
          <cell r="CG981"/>
          <cell r="CH981"/>
          <cell r="CI981"/>
          <cell r="CJ981"/>
          <cell r="CK981"/>
          <cell r="CL981"/>
          <cell r="CT981">
            <v>243880</v>
          </cell>
          <cell r="CU981"/>
          <cell r="CV981"/>
          <cell r="CW981"/>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A982"/>
          <cell r="AB982"/>
          <cell r="AC982"/>
          <cell r="AD982"/>
          <cell r="AE982"/>
          <cell r="AF982"/>
          <cell r="AG982">
            <v>1</v>
          </cell>
          <cell r="AH982">
            <v>5</v>
          </cell>
          <cell r="AI982">
            <v>2560</v>
          </cell>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A982"/>
          <cell r="CB982"/>
          <cell r="CC982" t="str">
            <v>ปฏิยุทธ์</v>
          </cell>
          <cell r="CD982"/>
          <cell r="CE982"/>
          <cell r="CF982"/>
          <cell r="CH982"/>
          <cell r="CI982"/>
          <cell r="CJ982"/>
          <cell r="CK982"/>
          <cell r="CL982"/>
          <cell r="CT982"/>
          <cell r="CU982"/>
          <cell r="CV982"/>
          <cell r="CW982"/>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A983"/>
          <cell r="CB983"/>
          <cell r="CC983" t="str">
            <v>ปฏิยุทธ์</v>
          </cell>
          <cell r="CD983"/>
          <cell r="CE983"/>
          <cell r="CF983"/>
          <cell r="CH983"/>
          <cell r="CI983"/>
          <cell r="CJ983"/>
          <cell r="CK983"/>
          <cell r="CL983"/>
          <cell r="CT983"/>
          <cell r="CU983"/>
          <cell r="CV983"/>
          <cell r="CW983"/>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X984"/>
          <cell r="Y984"/>
          <cell r="Z984"/>
          <cell r="AA984">
            <v>14</v>
          </cell>
          <cell r="AB984">
            <v>6</v>
          </cell>
          <cell r="AC984">
            <v>2560</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A984"/>
          <cell r="CB984"/>
          <cell r="CC984" t="str">
            <v>ปฏิยุทธ์</v>
          </cell>
          <cell r="CD984" t="str">
            <v>นางธัญญรัตน์ คำแห่</v>
          </cell>
          <cell r="CE984"/>
          <cell r="CF984"/>
          <cell r="CG984"/>
          <cell r="CH984"/>
          <cell r="CI984"/>
          <cell r="CJ984"/>
          <cell r="CK984"/>
          <cell r="CL984"/>
          <cell r="CT984"/>
          <cell r="CU984"/>
          <cell r="CV984"/>
          <cell r="CW984"/>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X985"/>
          <cell r="Y985"/>
          <cell r="Z985"/>
          <cell r="AA985">
            <v>19</v>
          </cell>
          <cell r="AB985">
            <v>11</v>
          </cell>
          <cell r="AC985">
            <v>2562</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A985"/>
          <cell r="CB985"/>
          <cell r="CC985" t="str">
            <v>ปฏิยุทธ์</v>
          </cell>
          <cell r="CD985"/>
          <cell r="CE985"/>
          <cell r="CF985"/>
          <cell r="CG985"/>
          <cell r="CH985"/>
          <cell r="CI985"/>
          <cell r="CJ985"/>
          <cell r="CK985"/>
          <cell r="CL985"/>
          <cell r="CT985"/>
          <cell r="CU985"/>
          <cell r="CV985"/>
          <cell r="CW985"/>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A986"/>
          <cell r="CB986"/>
          <cell r="CC986" t="str">
            <v>ปฏิยุทธ์</v>
          </cell>
          <cell r="CD986" t="str">
            <v>นางวิลาวัลย์ เจริญสุข</v>
          </cell>
          <cell r="CE986"/>
          <cell r="CF986"/>
          <cell r="CG986"/>
          <cell r="CH986"/>
          <cell r="CI986"/>
          <cell r="CJ986"/>
          <cell r="CK986"/>
          <cell r="CL986"/>
          <cell r="CT986"/>
          <cell r="CU986"/>
          <cell r="CV986"/>
          <cell r="CW986"/>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X987"/>
          <cell r="Y987"/>
          <cell r="Z987"/>
          <cell r="AA987">
            <v>25</v>
          </cell>
          <cell r="AB987">
            <v>7</v>
          </cell>
          <cell r="AC987">
            <v>2560</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A987"/>
          <cell r="CB987"/>
          <cell r="CC987" t="str">
            <v>ปฏิยุทธ์</v>
          </cell>
          <cell r="CD987" t="str">
            <v>นายวิทยา คำมาวัน</v>
          </cell>
          <cell r="CE987"/>
          <cell r="CF987"/>
          <cell r="CG987"/>
          <cell r="CH987"/>
          <cell r="CI987"/>
          <cell r="CJ987"/>
          <cell r="CK987"/>
          <cell r="CL987"/>
          <cell r="CT987"/>
          <cell r="CU987"/>
          <cell r="CV987"/>
          <cell r="CW987"/>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A988"/>
          <cell r="CB988"/>
          <cell r="CC988" t="str">
            <v>ปฏิยุทธ์</v>
          </cell>
          <cell r="CD988"/>
          <cell r="CE988"/>
          <cell r="CF988"/>
          <cell r="CG988"/>
          <cell r="CH988"/>
          <cell r="CI988"/>
          <cell r="CJ988"/>
          <cell r="CK988"/>
          <cell r="CL988"/>
          <cell r="CT988"/>
          <cell r="CU988"/>
          <cell r="CV988"/>
          <cell r="CW988"/>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A989"/>
          <cell r="CB989"/>
          <cell r="CC989" t="str">
            <v>ปฏิยุทธ์</v>
          </cell>
          <cell r="CD989" t="str">
            <v>นายพิชิต สิงหราชโยคี</v>
          </cell>
          <cell r="CE989"/>
          <cell r="CF989"/>
          <cell r="CG989"/>
          <cell r="CH989"/>
          <cell r="CI989"/>
          <cell r="CJ989"/>
          <cell r="CK989"/>
          <cell r="CL989"/>
          <cell r="CT989"/>
          <cell r="CU989"/>
          <cell r="CV989"/>
          <cell r="CW989"/>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A990"/>
          <cell r="CB990"/>
          <cell r="CC990" t="str">
            <v>ปฏิยุทธ์</v>
          </cell>
          <cell r="CD990" t="str">
            <v>นายคงศักดิ์ จันทร์เขียว</v>
          </cell>
          <cell r="CE990"/>
          <cell r="CF990"/>
          <cell r="CG990"/>
          <cell r="CH990"/>
          <cell r="CI990"/>
          <cell r="CJ990"/>
          <cell r="CK990"/>
          <cell r="CL990"/>
          <cell r="CT990"/>
          <cell r="CU990"/>
          <cell r="CV990"/>
          <cell r="CW990"/>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BV991"/>
          <cell r="BW991"/>
          <cell r="BX991"/>
          <cell r="BY991"/>
          <cell r="BZ991"/>
          <cell r="CA991"/>
          <cell r="CB991"/>
          <cell r="CC991"/>
          <cell r="CD991" t="str">
            <v>นายอินสม สร้อยฟ้า</v>
          </cell>
          <cell r="CE991"/>
          <cell r="CF991"/>
          <cell r="CG991"/>
          <cell r="CH991"/>
          <cell r="CI991"/>
          <cell r="CJ991"/>
          <cell r="CK991"/>
          <cell r="CL991"/>
          <cell r="CT991"/>
          <cell r="CU991"/>
          <cell r="CV991"/>
          <cell r="CW991"/>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X992"/>
          <cell r="Y992"/>
          <cell r="Z992"/>
          <cell r="AA992">
            <v>16</v>
          </cell>
          <cell r="AB992">
            <v>2</v>
          </cell>
          <cell r="AC992">
            <v>2560</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A992"/>
          <cell r="CB992"/>
          <cell r="CC992" t="str">
            <v>ปฏิยุทธ์</v>
          </cell>
          <cell r="CD992" t="str">
            <v>นายบุญทา สุยะใหญ่</v>
          </cell>
          <cell r="CE992"/>
          <cell r="CF992"/>
          <cell r="CG992"/>
          <cell r="CH992"/>
          <cell r="CI992"/>
          <cell r="CJ992"/>
          <cell r="CK992"/>
          <cell r="CL992"/>
          <cell r="CT992"/>
          <cell r="CU992"/>
          <cell r="CV992"/>
          <cell r="CW992"/>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X993"/>
          <cell r="Y993"/>
          <cell r="Z993"/>
          <cell r="AA993">
            <v>24</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B993"/>
          <cell r="CC993" t="str">
            <v>ปฏิยุทธ์</v>
          </cell>
          <cell r="CD993" t="str">
            <v>นางสาวเนรัญชรา จันทราศรี</v>
          </cell>
          <cell r="CE993"/>
          <cell r="CF993"/>
          <cell r="CG993"/>
          <cell r="CH993"/>
          <cell r="CI993"/>
          <cell r="CJ993"/>
          <cell r="CK993"/>
          <cell r="CL993"/>
          <cell r="CT993"/>
          <cell r="CU993"/>
          <cell r="CV993"/>
          <cell r="CW993"/>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X994"/>
          <cell r="Y994"/>
          <cell r="Z994"/>
          <cell r="AA994">
            <v>22</v>
          </cell>
          <cell r="AB994">
            <v>8</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A994"/>
          <cell r="CB994"/>
          <cell r="CC994" t="str">
            <v>ปฏิยุทธ์</v>
          </cell>
          <cell r="CD994"/>
          <cell r="CE994"/>
          <cell r="CF994"/>
          <cell r="CG994"/>
          <cell r="CH994"/>
          <cell r="CI994"/>
          <cell r="CJ994"/>
          <cell r="CK994"/>
          <cell r="CL994"/>
          <cell r="CT994"/>
          <cell r="CU994"/>
          <cell r="CV994"/>
          <cell r="CW994"/>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X995"/>
          <cell r="Y995"/>
          <cell r="Z995"/>
          <cell r="AA995">
            <v>20</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A995"/>
          <cell r="CB995"/>
          <cell r="CC995" t="str">
            <v>ปฏิยุทธ์</v>
          </cell>
          <cell r="CD995"/>
          <cell r="CE995"/>
          <cell r="CF995"/>
          <cell r="CG995"/>
          <cell r="CH995"/>
          <cell r="CI995"/>
          <cell r="CJ995"/>
          <cell r="CK995"/>
          <cell r="CL995"/>
          <cell r="CT995"/>
          <cell r="CU995"/>
          <cell r="CV995"/>
          <cell r="CW995"/>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X996"/>
          <cell r="Y996"/>
          <cell r="Z996"/>
          <cell r="AA996">
            <v>24</v>
          </cell>
          <cell r="AB996">
            <v>4</v>
          </cell>
          <cell r="AC996">
            <v>2566</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A996"/>
          <cell r="CB996"/>
          <cell r="CC996" t="str">
            <v>ปฏิยุทธ์</v>
          </cell>
          <cell r="CD996" t="str">
            <v>นางสาวตรียาภรณ์ จำปาสิทธิ์</v>
          </cell>
          <cell r="CE996"/>
          <cell r="CF996"/>
          <cell r="CG996"/>
          <cell r="CH996"/>
          <cell r="CI996"/>
          <cell r="CJ996"/>
          <cell r="CK996"/>
          <cell r="CL996"/>
          <cell r="CT996"/>
          <cell r="CU996"/>
          <cell r="CV996"/>
          <cell r="CW996"/>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A997"/>
          <cell r="CB997"/>
          <cell r="CC997" t="str">
            <v>ปฏิยุทธ์</v>
          </cell>
          <cell r="CD997"/>
          <cell r="CE997"/>
          <cell r="CF997"/>
          <cell r="CG997"/>
          <cell r="CH997"/>
          <cell r="CI997"/>
          <cell r="CJ997"/>
          <cell r="CK997"/>
          <cell r="CL997"/>
          <cell r="CT997">
            <v>243880</v>
          </cell>
          <cell r="CU997"/>
          <cell r="CV997"/>
          <cell r="CW997"/>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A998"/>
          <cell r="CB998"/>
          <cell r="CC998" t="str">
            <v>ปฏิยุทธ์</v>
          </cell>
          <cell r="CD998"/>
          <cell r="CE998"/>
          <cell r="CF998"/>
          <cell r="CG998"/>
          <cell r="CH998"/>
          <cell r="CI998"/>
          <cell r="CJ998"/>
          <cell r="CK998"/>
          <cell r="CL998"/>
          <cell r="CT998">
            <v>243880</v>
          </cell>
          <cell r="CU998"/>
          <cell r="CV998"/>
          <cell r="CW998"/>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V999"/>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A999"/>
          <cell r="CB999"/>
          <cell r="CC999" t="str">
            <v>ปฏิยุทธ์</v>
          </cell>
          <cell r="CD999"/>
          <cell r="CE999"/>
          <cell r="CF999"/>
          <cell r="CG999"/>
          <cell r="CH999"/>
          <cell r="CI999"/>
          <cell r="CJ999"/>
          <cell r="CK999"/>
          <cell r="CL999"/>
          <cell r="CT999">
            <v>243880</v>
          </cell>
          <cell r="CU999"/>
          <cell r="CV999"/>
          <cell r="CW999"/>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V1000"/>
          <cell r="W1000"/>
          <cell r="X1000"/>
          <cell r="Y1000"/>
          <cell r="Z1000"/>
          <cell r="AA1000">
            <v>24</v>
          </cell>
          <cell r="AB1000">
            <v>4</v>
          </cell>
          <cell r="AC1000">
            <v>2566</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A1000"/>
          <cell r="CB1000"/>
          <cell r="CC1000" t="str">
            <v>ปฏิยุทธ์</v>
          </cell>
          <cell r="CD1000"/>
          <cell r="CE1000"/>
          <cell r="CF1000"/>
          <cell r="CG1000"/>
          <cell r="CH1000"/>
          <cell r="CI1000"/>
          <cell r="CJ1000"/>
          <cell r="CK1000"/>
          <cell r="CL1000"/>
          <cell r="CT1000">
            <v>243880</v>
          </cell>
          <cell r="CU1000"/>
          <cell r="CV1000"/>
          <cell r="CW1000"/>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นายชนัดกิจ บุญมา</v>
          </cell>
          <cell r="BW1001"/>
          <cell r="BX1001" t="str">
            <v>1-5016-00071-59-1</v>
          </cell>
          <cell r="BY1001"/>
          <cell r="BZ1001"/>
          <cell r="CA1001"/>
          <cell r="CB1001"/>
          <cell r="CC1001"/>
          <cell r="CD1001" t="str">
            <v>นายสุนทร อุทิศลาภผล</v>
          </cell>
          <cell r="CE1001"/>
          <cell r="CF1001"/>
          <cell r="CG1001"/>
          <cell r="CH1001"/>
          <cell r="CI1001"/>
          <cell r="CJ1001"/>
          <cell r="CK1001"/>
          <cell r="CL1001"/>
          <cell r="CT1001"/>
          <cell r="CU1001"/>
          <cell r="CV1001"/>
          <cell r="CW1001"/>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X1002"/>
          <cell r="Y1002"/>
          <cell r="Z1002"/>
          <cell r="AA1002">
            <v>7</v>
          </cell>
          <cell r="AB1002">
            <v>12</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A1002"/>
          <cell r="CB1002"/>
          <cell r="CC1002" t="str">
            <v>ปฏิยุทธ์</v>
          </cell>
          <cell r="CD1002"/>
          <cell r="CE1002"/>
          <cell r="CF1002"/>
          <cell r="CG1002"/>
          <cell r="CH1002"/>
          <cell r="CI1002"/>
          <cell r="CJ1002"/>
          <cell r="CK1002"/>
          <cell r="CL1002"/>
          <cell r="CT1002">
            <v>243880</v>
          </cell>
          <cell r="CU1002"/>
          <cell r="CV1002"/>
          <cell r="CW1002"/>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X1003"/>
          <cell r="Y1003"/>
          <cell r="Z1003"/>
          <cell r="AA1003">
            <v>10</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A1003"/>
          <cell r="CB1003"/>
          <cell r="CC1003" t="str">
            <v>ปฏิยุทธ์</v>
          </cell>
          <cell r="CD1003"/>
          <cell r="CE1003"/>
          <cell r="CF1003"/>
          <cell r="CG1003"/>
          <cell r="CH1003"/>
          <cell r="CI1003"/>
          <cell r="CJ1003"/>
          <cell r="CK1003"/>
          <cell r="CL1003"/>
          <cell r="CT1003">
            <v>243880</v>
          </cell>
          <cell r="CU1003"/>
          <cell r="CV1003"/>
          <cell r="CW1003"/>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A1004"/>
          <cell r="CB1004"/>
          <cell r="CC1004" t="str">
            <v>ปฏิยุทธ์</v>
          </cell>
          <cell r="CD1004"/>
          <cell r="CE1004"/>
          <cell r="CF1004"/>
          <cell r="CG1004"/>
          <cell r="CH1004"/>
          <cell r="CI1004"/>
          <cell r="CJ1004"/>
          <cell r="CK1004"/>
          <cell r="CL1004"/>
          <cell r="CT1004">
            <v>243880</v>
          </cell>
          <cell r="CU1004"/>
          <cell r="CV1004"/>
          <cell r="CW1004"/>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X1005"/>
          <cell r="Y1005"/>
          <cell r="Z1005"/>
          <cell r="AA1005">
            <v>3</v>
          </cell>
          <cell r="AB1005">
            <v>9</v>
          </cell>
          <cell r="AC1005">
            <v>2563</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A1005"/>
          <cell r="CB1005"/>
          <cell r="CC1005" t="str">
            <v>ปฏิยุทธ์</v>
          </cell>
          <cell r="CD1005"/>
          <cell r="CE1005"/>
          <cell r="CF1005"/>
          <cell r="CG1005"/>
          <cell r="CH1005"/>
          <cell r="CI1005"/>
          <cell r="CJ1005"/>
          <cell r="CK1005"/>
          <cell r="CL1005"/>
          <cell r="CT1005"/>
          <cell r="CU1005"/>
          <cell r="CV1005"/>
          <cell r="CW1005"/>
        </row>
        <row r="1006">
          <cell r="B1006">
            <v>2478</v>
          </cell>
          <cell r="C1006">
            <v>1002</v>
          </cell>
          <cell r="D1006"/>
          <cell r="E1006"/>
          <cell r="F1006"/>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ผบ.601</v>
          </cell>
          <cell r="U1006">
            <v>2557</v>
          </cell>
          <cell r="V1006" t="str">
            <v>ผบ719</v>
          </cell>
          <cell r="W1006">
            <v>2557</v>
          </cell>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4</v>
          </cell>
          <cell r="CC1006"/>
          <cell r="CD1006" t="str">
            <v>นายบุญมี ปุกคำ</v>
          </cell>
          <cell r="CE1006"/>
          <cell r="CF1006"/>
          <cell r="CG1006"/>
          <cell r="CH1006"/>
          <cell r="CI1006"/>
          <cell r="CJ1006"/>
          <cell r="CK1006"/>
          <cell r="CL1006"/>
          <cell r="CT1006"/>
          <cell r="CU1006"/>
          <cell r="CV1006"/>
          <cell r="CW1006"/>
        </row>
        <row r="1007">
          <cell r="B1007">
            <v>2479</v>
          </cell>
          <cell r="C1007">
            <v>1003</v>
          </cell>
          <cell r="D1007"/>
          <cell r="E1007"/>
          <cell r="F1007"/>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ผบ.855</v>
          </cell>
          <cell r="U1007">
            <v>2558</v>
          </cell>
          <cell r="V1007" t="str">
            <v>ผบ.96</v>
          </cell>
          <cell r="W1007">
            <v>2559</v>
          </cell>
          <cell r="X1007"/>
          <cell r="Y1007"/>
          <cell r="Z1007"/>
          <cell r="AA1007">
            <v>25</v>
          </cell>
          <cell r="AB1007">
            <v>2</v>
          </cell>
          <cell r="AC1007">
            <v>2559</v>
          </cell>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7"/>
          <cell r="CA1007"/>
          <cell r="CB1007">
            <v>5</v>
          </cell>
          <cell r="CC1007"/>
          <cell r="CD1007" t="str">
            <v>นางกัลยกร กันธิยะ</v>
          </cell>
          <cell r="CE1007"/>
          <cell r="CF1007"/>
          <cell r="CG1007"/>
          <cell r="CH1007"/>
          <cell r="CI1007"/>
          <cell r="CJ1007"/>
          <cell r="CK1007"/>
          <cell r="CL1007"/>
          <cell r="CT1007"/>
          <cell r="CU1007"/>
          <cell r="CV1007"/>
          <cell r="CW1007"/>
        </row>
        <row r="1008">
          <cell r="B1008">
            <v>2480</v>
          </cell>
          <cell r="C1008">
            <v>1004</v>
          </cell>
          <cell r="D1008"/>
          <cell r="E1008"/>
          <cell r="F1008"/>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ผบ.169</v>
          </cell>
          <cell r="U1008">
            <v>2557</v>
          </cell>
          <cell r="V1008" t="str">
            <v>ผบ.359</v>
          </cell>
          <cell r="W1008">
            <v>2557</v>
          </cell>
          <cell r="X1008">
            <v>15</v>
          </cell>
          <cell r="Y1008">
            <v>7</v>
          </cell>
          <cell r="Z1008">
            <v>2557</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8"/>
          <cell r="CA1008"/>
          <cell r="CB1008">
            <v>5</v>
          </cell>
          <cell r="CC1008"/>
          <cell r="CD1008" t="str">
            <v>นายสมัย ดวงวิลัย</v>
          </cell>
          <cell r="CE1008"/>
          <cell r="CF1008"/>
          <cell r="CG1008"/>
          <cell r="CH1008"/>
          <cell r="CI1008"/>
          <cell r="CJ1008"/>
          <cell r="CK1008"/>
          <cell r="CL1008"/>
          <cell r="CT1008"/>
          <cell r="CU1008"/>
          <cell r="CV1008"/>
          <cell r="CW1008"/>
        </row>
        <row r="1009">
          <cell r="B1009">
            <v>2481</v>
          </cell>
          <cell r="C1009">
            <v>1005</v>
          </cell>
          <cell r="D1009"/>
          <cell r="E1009"/>
          <cell r="F1009"/>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Q1009"/>
          <cell r="R1009"/>
          <cell r="S1009" t="str">
            <v>จังหวัดฝาง</v>
          </cell>
          <cell r="T1009" t="str">
            <v>ผบ.700</v>
          </cell>
          <cell r="U1009">
            <v>2557</v>
          </cell>
          <cell r="V1009" t="str">
            <v>ผบ.19</v>
          </cell>
          <cell r="W1009">
            <v>2558</v>
          </cell>
          <cell r="X1009">
            <v>28</v>
          </cell>
          <cell r="Y1009">
            <v>1</v>
          </cell>
          <cell r="Z1009">
            <v>2558</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9"/>
          <cell r="CA1009"/>
          <cell r="CB1009">
            <v>4</v>
          </cell>
          <cell r="CC1009"/>
          <cell r="CD1009" t="str">
            <v>นางสาวศุภาพิชญ์ ศรีคงยศ</v>
          </cell>
          <cell r="CE1009"/>
          <cell r="CF1009"/>
          <cell r="CG1009"/>
          <cell r="CH1009"/>
          <cell r="CI1009"/>
          <cell r="CJ1009"/>
          <cell r="CK1009"/>
          <cell r="CL1009"/>
          <cell r="CT1009"/>
          <cell r="CU1009"/>
          <cell r="CV1009"/>
          <cell r="CW1009"/>
        </row>
        <row r="1010">
          <cell r="B1010">
            <v>2482</v>
          </cell>
          <cell r="C1010">
            <v>1006</v>
          </cell>
          <cell r="D1010"/>
          <cell r="E1010"/>
          <cell r="F1010"/>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Q1010"/>
          <cell r="R1010"/>
          <cell r="S1010" t="str">
            <v>จังหวัดฝาง</v>
          </cell>
          <cell r="T1010" t="str">
            <v>ผบ.748</v>
          </cell>
          <cell r="U1010">
            <v>2557</v>
          </cell>
          <cell r="V1010" t="str">
            <v>ผบ.874</v>
          </cell>
          <cell r="W1010">
            <v>2557</v>
          </cell>
          <cell r="X1010"/>
          <cell r="Y1010"/>
          <cell r="Z1010"/>
          <cell r="AA1010">
            <v>12</v>
          </cell>
          <cell r="AB1010">
            <v>12</v>
          </cell>
          <cell r="AC1010">
            <v>2557</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BV1010"/>
          <cell r="BW1010"/>
          <cell r="BX1010"/>
          <cell r="BY1010"/>
          <cell r="BZ1010"/>
          <cell r="CA1010"/>
          <cell r="CB1010"/>
          <cell r="CC1010"/>
          <cell r="CD1010" t="str">
            <v>นางสาวเครือวัลย์ ปัญญา</v>
          </cell>
          <cell r="CE1010"/>
          <cell r="CF1010"/>
          <cell r="CG1010"/>
          <cell r="CH1010"/>
          <cell r="CI1010"/>
          <cell r="CJ1010"/>
          <cell r="CK1010"/>
          <cell r="CL1010"/>
          <cell r="CT1010"/>
          <cell r="CU1010"/>
          <cell r="CV1010"/>
          <cell r="CW1010"/>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ผบE829</v>
          </cell>
          <cell r="U1011">
            <v>2564</v>
          </cell>
          <cell r="V1011" t="str">
            <v>ผบE108</v>
          </cell>
          <cell r="W1011">
            <v>2565</v>
          </cell>
          <cell r="X1011"/>
          <cell r="Y1011"/>
          <cell r="Z1011"/>
          <cell r="AA1011">
            <v>15</v>
          </cell>
          <cell r="AB1011">
            <v>2</v>
          </cell>
          <cell r="AC1011">
            <v>2565</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A1011"/>
          <cell r="CB1011">
            <v>6</v>
          </cell>
          <cell r="CC1011"/>
          <cell r="CD1011" t="str">
            <v>นางเรณู ยะวงค์</v>
          </cell>
          <cell r="CE1011"/>
          <cell r="CF1011"/>
          <cell r="CG1011"/>
          <cell r="CH1011"/>
          <cell r="CI1011"/>
          <cell r="CJ1011"/>
          <cell r="CK1011"/>
          <cell r="CL1011"/>
          <cell r="CT1011"/>
          <cell r="CU1011"/>
          <cell r="CV1011"/>
          <cell r="CW1011"/>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Q1012"/>
          <cell r="R1012"/>
          <cell r="S1012" t="str">
            <v>จังหวัดฮอด</v>
          </cell>
          <cell r="T1012" t="str">
            <v>ผบE564</v>
          </cell>
          <cell r="U1012">
            <v>2566</v>
          </cell>
          <cell r="V1012" t="str">
            <v>ผบE790</v>
          </cell>
          <cell r="W1012">
            <v>2566</v>
          </cell>
          <cell r="X1012"/>
          <cell r="Y1012"/>
          <cell r="Z1012"/>
          <cell r="AA1012">
            <v>11</v>
          </cell>
          <cell r="AB1012">
            <v>7</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A1012"/>
          <cell r="CB1012">
            <v>5</v>
          </cell>
          <cell r="CC1012"/>
          <cell r="CD1012" t="str">
            <v>นายพงษ์สนิท มอยแก้ว</v>
          </cell>
          <cell r="CE1012"/>
          <cell r="CF1012"/>
          <cell r="CG1012"/>
          <cell r="CH1012"/>
          <cell r="CI1012"/>
          <cell r="CJ1012"/>
          <cell r="CK1012"/>
          <cell r="CL1012"/>
          <cell r="CT1012"/>
          <cell r="CU1012"/>
          <cell r="CV1012"/>
          <cell r="CW1012"/>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Q1013"/>
          <cell r="R1013"/>
          <cell r="S1013" t="str">
            <v>จังหวัดฮอด</v>
          </cell>
          <cell r="T1013" t="str">
            <v>ผบE770</v>
          </cell>
          <cell r="U1013">
            <v>2565</v>
          </cell>
          <cell r="V1013" t="str">
            <v>ผบE853</v>
          </cell>
          <cell r="W1013">
            <v>2565</v>
          </cell>
          <cell r="X1013">
            <v>14</v>
          </cell>
          <cell r="Y1013">
            <v>11</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A1013"/>
          <cell r="CB1013"/>
          <cell r="CC1013"/>
          <cell r="CD1013" t="str">
            <v>นายวรรณชัย กาพย์ตุ้ม</v>
          </cell>
          <cell r="CE1013"/>
          <cell r="CF1013"/>
          <cell r="CG1013"/>
          <cell r="CH1013"/>
          <cell r="CI1013"/>
          <cell r="CJ1013"/>
          <cell r="CK1013"/>
          <cell r="CL1013"/>
          <cell r="CT1013"/>
          <cell r="CU1013"/>
          <cell r="CV1013"/>
          <cell r="CW1013"/>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ผบE56</v>
          </cell>
          <cell r="U1014">
            <v>2566</v>
          </cell>
          <cell r="V1014" t="str">
            <v>ผบE322</v>
          </cell>
          <cell r="W1014">
            <v>2566</v>
          </cell>
          <cell r="X1014"/>
          <cell r="Y1014"/>
          <cell r="Z1014"/>
          <cell r="AA1014">
            <v>25</v>
          </cell>
          <cell r="AB1014">
            <v>4</v>
          </cell>
          <cell r="AC1014">
            <v>2566</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A1014"/>
          <cell r="CB1014"/>
          <cell r="CC1014"/>
          <cell r="CD1014" t="str">
            <v>นางอาภา อินใจ</v>
          </cell>
          <cell r="CE1014"/>
          <cell r="CF1014"/>
          <cell r="CG1014"/>
          <cell r="CH1014"/>
          <cell r="CI1014"/>
          <cell r="CJ1014"/>
          <cell r="CK1014"/>
          <cell r="CL1014"/>
          <cell r="CU1014"/>
          <cell r="CV1014"/>
          <cell r="CW1014"/>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ผบ.1045</v>
          </cell>
          <cell r="U1015">
            <v>2562</v>
          </cell>
          <cell r="V1015" t="str">
            <v>ผบ1179</v>
          </cell>
          <cell r="W1015">
            <v>2562</v>
          </cell>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A1015"/>
          <cell r="CB1015">
            <v>4</v>
          </cell>
          <cell r="CC1015" t="str">
            <v>ลลิตา</v>
          </cell>
          <cell r="CD1015" t="str">
            <v>นายชอบกัง คมชายชาญ</v>
          </cell>
          <cell r="CE1015"/>
          <cell r="CF1015"/>
          <cell r="CG1015"/>
          <cell r="CH1015"/>
          <cell r="CI1015"/>
          <cell r="CJ1015"/>
          <cell r="CK1015"/>
          <cell r="CL1015"/>
          <cell r="CT1015">
            <v>243854</v>
          </cell>
          <cell r="CU1015"/>
          <cell r="CV1015"/>
          <cell r="CW1015"/>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Q1016"/>
          <cell r="R1016"/>
          <cell r="S1016" t="str">
            <v>จังหวัดฮอด</v>
          </cell>
          <cell r="T1016" t="str">
            <v>ผบ.262</v>
          </cell>
          <cell r="U1016">
            <v>2560</v>
          </cell>
          <cell r="V1016" t="str">
            <v>ผบ.319</v>
          </cell>
          <cell r="W1016">
            <v>2560</v>
          </cell>
          <cell r="X1016"/>
          <cell r="Y1016"/>
          <cell r="Z1016"/>
          <cell r="AA1016">
            <v>5</v>
          </cell>
          <cell r="AB1016">
            <v>7</v>
          </cell>
          <cell r="AC1016">
            <v>2560</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A1016"/>
          <cell r="CB1016">
            <v>3</v>
          </cell>
          <cell r="CC1016" t="str">
            <v>ลลิตา</v>
          </cell>
          <cell r="CD1016" t="str">
            <v>นายพัทธนันท์ รินทร์แก้ว</v>
          </cell>
          <cell r="CE1016"/>
          <cell r="CF1016"/>
          <cell r="CG1016"/>
          <cell r="CH1016"/>
          <cell r="CI1016"/>
          <cell r="CJ1016"/>
          <cell r="CK1016"/>
          <cell r="CL1016"/>
          <cell r="CT1016">
            <v>243884</v>
          </cell>
          <cell r="CU1016"/>
          <cell r="CV1016"/>
          <cell r="CW1016"/>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Q1017"/>
          <cell r="R1017"/>
          <cell r="S1017" t="str">
            <v>จังหวัดฮอด</v>
          </cell>
          <cell r="T1017" t="str">
            <v>ผบE164</v>
          </cell>
          <cell r="U1017">
            <v>2563</v>
          </cell>
          <cell r="V1017" t="str">
            <v>ผบE277</v>
          </cell>
          <cell r="W1017">
            <v>2563</v>
          </cell>
          <cell r="X1017">
            <v>2</v>
          </cell>
          <cell r="Y1017">
            <v>9</v>
          </cell>
          <cell r="Z1017">
            <v>2563</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A1017"/>
          <cell r="CB1017">
            <v>5</v>
          </cell>
          <cell r="CC1017" t="str">
            <v>ลลิตา</v>
          </cell>
          <cell r="CD1017" t="str">
            <v>นายมานพ แก้วติ</v>
          </cell>
          <cell r="CE1017"/>
          <cell r="CF1017"/>
          <cell r="CG1017"/>
          <cell r="CH1017"/>
          <cell r="CI1017"/>
          <cell r="CJ1017"/>
          <cell r="CK1017"/>
          <cell r="CL1017"/>
          <cell r="CT1017">
            <v>243884</v>
          </cell>
          <cell r="CU1017"/>
          <cell r="CV1017"/>
          <cell r="CW1017"/>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 1049</v>
          </cell>
          <cell r="U1018">
            <v>2562</v>
          </cell>
          <cell r="V1018" t="str">
            <v>ผบ1339</v>
          </cell>
          <cell r="W1018">
            <v>2562</v>
          </cell>
          <cell r="X1018">
            <v>3</v>
          </cell>
          <cell r="Y1018">
            <v>12</v>
          </cell>
          <cell r="Z1018">
            <v>2562</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A1018"/>
          <cell r="CB1018">
            <v>5</v>
          </cell>
          <cell r="CC1018" t="str">
            <v>ลลิตา</v>
          </cell>
          <cell r="CD1018" t="str">
            <v>นางสาวปัทมา สกุลดิษฐ์</v>
          </cell>
          <cell r="CE1018"/>
          <cell r="CF1018"/>
          <cell r="CG1018"/>
          <cell r="CH1018"/>
          <cell r="CI1018"/>
          <cell r="CJ1018"/>
          <cell r="CK1018"/>
          <cell r="CL1018"/>
          <cell r="CT1018">
            <v>243884</v>
          </cell>
          <cell r="CU1018"/>
          <cell r="CV1018"/>
          <cell r="CW1018"/>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Q1019"/>
          <cell r="R1019"/>
          <cell r="S1019" t="str">
            <v>จังหวัดฮอด</v>
          </cell>
          <cell r="T1019" t="str">
            <v>ผบ.1039</v>
          </cell>
          <cell r="U1019">
            <v>2562</v>
          </cell>
          <cell r="V1019" t="str">
            <v>ผบ1177</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A1019"/>
          <cell r="CB1019">
            <v>3</v>
          </cell>
          <cell r="CC1019" t="str">
            <v>ลลิตา</v>
          </cell>
          <cell r="CD1019" t="str">
            <v>นายสยาม จันทร์หล้า</v>
          </cell>
          <cell r="CE1019"/>
          <cell r="CF1019"/>
          <cell r="CG1019"/>
          <cell r="CH1019"/>
          <cell r="CI1019"/>
          <cell r="CJ1019"/>
          <cell r="CK1019"/>
          <cell r="CL1019"/>
          <cell r="CT1019">
            <v>243884</v>
          </cell>
          <cell r="CU1019"/>
          <cell r="CV1019"/>
          <cell r="CW1019"/>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ผบ1048</v>
          </cell>
          <cell r="U1020">
            <v>2562</v>
          </cell>
          <cell r="V1020" t="str">
            <v>ผบ1181</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A1020"/>
          <cell r="CB1020">
            <v>4</v>
          </cell>
          <cell r="CC1020" t="str">
            <v>ลลิตา</v>
          </cell>
          <cell r="CD1020" t="str">
            <v>นางสาวกัญชรัตน์ ปู่ทอง</v>
          </cell>
          <cell r="CE1020"/>
          <cell r="CF1020"/>
          <cell r="CG1020"/>
          <cell r="CH1020"/>
          <cell r="CI1020"/>
          <cell r="CJ1020"/>
          <cell r="CK1020"/>
          <cell r="CL1020"/>
          <cell r="CT1020">
            <v>243884</v>
          </cell>
          <cell r="CU1020"/>
          <cell r="CV1020"/>
          <cell r="CW1020"/>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Q1021"/>
          <cell r="R1021"/>
          <cell r="S1021" t="str">
            <v>จังหวัดฮอด</v>
          </cell>
          <cell r="T1021" t="str">
            <v>ผบ.260</v>
          </cell>
          <cell r="U1021">
            <v>2560</v>
          </cell>
          <cell r="V1021" t="str">
            <v>ผบ.262</v>
          </cell>
          <cell r="W1021">
            <v>2560</v>
          </cell>
          <cell r="X1021">
            <v>14</v>
          </cell>
          <cell r="Y1021">
            <v>6</v>
          </cell>
          <cell r="Z1021">
            <v>2560</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A1021"/>
          <cell r="CB1021">
            <v>4</v>
          </cell>
          <cell r="CC1021" t="str">
            <v>ลลิตา</v>
          </cell>
          <cell r="CD1021" t="str">
            <v>นางสาวธัญญรัตน์ ก้านต่อดอก</v>
          </cell>
          <cell r="CE1021"/>
          <cell r="CF1021"/>
          <cell r="CG1021"/>
          <cell r="CH1021"/>
          <cell r="CI1021"/>
          <cell r="CJ1021"/>
          <cell r="CK1021"/>
          <cell r="CL1021"/>
          <cell r="CT1021">
            <v>243854</v>
          </cell>
          <cell r="CU1021"/>
          <cell r="CV1021"/>
          <cell r="CW1021"/>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ผบ1034</v>
          </cell>
          <cell r="U1022">
            <v>2562</v>
          </cell>
          <cell r="V1022" t="str">
            <v>ผบ1172</v>
          </cell>
          <cell r="W1022">
            <v>2562</v>
          </cell>
          <cell r="X1022"/>
          <cell r="Y1022"/>
          <cell r="Z1022"/>
          <cell r="AA1022">
            <v>19</v>
          </cell>
          <cell r="AB1022">
            <v>11</v>
          </cell>
          <cell r="AC1022">
            <v>2562</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A1022"/>
          <cell r="CB1022"/>
          <cell r="CC1022" t="str">
            <v>ลลิตา</v>
          </cell>
          <cell r="CD1022" t="str">
            <v>นางสาวพรรณี เมืองมา</v>
          </cell>
          <cell r="CE1022"/>
          <cell r="CF1022"/>
          <cell r="CG1022"/>
          <cell r="CH1022"/>
          <cell r="CI1022"/>
          <cell r="CJ1022"/>
          <cell r="CK1022"/>
          <cell r="CL1022"/>
          <cell r="CT1022">
            <v>243884</v>
          </cell>
          <cell r="CU1022"/>
          <cell r="CV1022"/>
          <cell r="CW1022"/>
        </row>
        <row r="1023">
          <cell r="B1023">
            <v>2495</v>
          </cell>
          <cell r="C1023">
            <v>1019</v>
          </cell>
          <cell r="D1023"/>
          <cell r="E1023"/>
          <cell r="F1023"/>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Q1023"/>
          <cell r="R1023"/>
          <cell r="S1023" t="str">
            <v>จังหวัดฮอด</v>
          </cell>
          <cell r="T1023" t="str">
            <v>ผบE209</v>
          </cell>
          <cell r="U1023">
            <v>2563</v>
          </cell>
          <cell r="V1023" t="str">
            <v>ผบE330</v>
          </cell>
          <cell r="W1023">
            <v>2563</v>
          </cell>
          <cell r="X1023">
            <v>10</v>
          </cell>
          <cell r="Y1023">
            <v>9</v>
          </cell>
          <cell r="Z1023">
            <v>2563</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A1023"/>
          <cell r="CB1023">
            <v>5</v>
          </cell>
          <cell r="CC1023" t="str">
            <v>ลลิตา</v>
          </cell>
          <cell r="CD1023" t="str">
            <v>นายอินเนตร อุ่นจิตร</v>
          </cell>
          <cell r="CE1023"/>
          <cell r="CF1023"/>
          <cell r="CG1023"/>
          <cell r="CH1023"/>
          <cell r="CI1023"/>
          <cell r="CJ1023"/>
          <cell r="CK1023"/>
          <cell r="CL1023"/>
          <cell r="CT1023">
            <v>243884</v>
          </cell>
          <cell r="CU1023"/>
          <cell r="CV1023"/>
          <cell r="CW1023"/>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จังหวัดลำพูน</v>
          </cell>
          <cell r="T1024" t="str">
            <v>ผบ.1100</v>
          </cell>
          <cell r="U1024">
            <v>2561</v>
          </cell>
          <cell r="V1024" t="str">
            <v>ผบ.1865</v>
          </cell>
          <cell r="W1024">
            <v>2561</v>
          </cell>
          <cell r="X1024"/>
          <cell r="Y1024"/>
          <cell r="Z1024"/>
          <cell r="AA1024">
            <v>16</v>
          </cell>
          <cell r="AB1024">
            <v>7</v>
          </cell>
          <cell r="AC1024">
            <v>2561</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A1024"/>
          <cell r="CB1024"/>
          <cell r="CC1024" t="str">
            <v>วชิราภรณ์</v>
          </cell>
          <cell r="CD1024" t="str">
            <v>นายณัษฐพงษ์  ไชยพงศ์กูล</v>
          </cell>
          <cell r="CE1024"/>
          <cell r="CF1024"/>
          <cell r="CG1024"/>
          <cell r="CH1024"/>
          <cell r="CI1024"/>
          <cell r="CJ1024"/>
          <cell r="CK1024"/>
          <cell r="CL1024"/>
          <cell r="CT1024">
            <v>243902</v>
          </cell>
          <cell r="CU1024"/>
          <cell r="CV1024"/>
          <cell r="CW1024"/>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ผบ3700</v>
          </cell>
          <cell r="U1025">
            <v>2560</v>
          </cell>
          <cell r="V1025" t="str">
            <v>ผบ5138</v>
          </cell>
          <cell r="W1025">
            <v>2560</v>
          </cell>
          <cell r="X1025">
            <v>31</v>
          </cell>
          <cell r="Y1025">
            <v>7</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A1025"/>
          <cell r="CB1025"/>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I1025"/>
          <cell r="CJ1025"/>
          <cell r="CK1025" t="str">
            <v>ปฏิยุทธ์</v>
          </cell>
          <cell r="CL1025"/>
          <cell r="CT1025">
            <v>243852</v>
          </cell>
          <cell r="CU1025"/>
          <cell r="CV1025"/>
          <cell r="CW1025"/>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Q1026"/>
          <cell r="R1026"/>
          <cell r="S1026" t="str">
            <v>แขวงเชียงใหม่</v>
          </cell>
          <cell r="T1026" t="str">
            <v>ผบ.3699</v>
          </cell>
          <cell r="U1026">
            <v>2560</v>
          </cell>
          <cell r="V1026" t="str">
            <v>ผบ.7269</v>
          </cell>
          <cell r="W1026">
            <v>2560</v>
          </cell>
          <cell r="X1026"/>
          <cell r="Y1026"/>
          <cell r="Z1026"/>
          <cell r="AA1026">
            <v>29</v>
          </cell>
          <cell r="AB1026">
            <v>8</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A1026"/>
          <cell r="CB1026"/>
          <cell r="CC1026" t="str">
            <v>วชิราภรณ์</v>
          </cell>
          <cell r="CD1026" t="str">
            <v>นางพิรานันท์ ธนัชเกียรติศิริ</v>
          </cell>
          <cell r="CE1026"/>
          <cell r="CF1026"/>
          <cell r="CG1026"/>
          <cell r="CH1026"/>
          <cell r="CI1026"/>
          <cell r="CJ1026"/>
          <cell r="CK1026"/>
          <cell r="CL1026"/>
          <cell r="CT1026">
            <v>243852</v>
          </cell>
          <cell r="CU1026"/>
          <cell r="CV1026"/>
          <cell r="CW1026"/>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ผบ.9136</v>
          </cell>
          <cell r="U1027">
            <v>2560</v>
          </cell>
          <cell r="V1027" t="str">
            <v>ผบ.10028</v>
          </cell>
          <cell r="W1027">
            <v>2560</v>
          </cell>
          <cell r="X1027">
            <v>16</v>
          </cell>
          <cell r="Y1027">
            <v>10</v>
          </cell>
          <cell r="Z1027">
            <v>2560</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cell r="CA1027"/>
          <cell r="CB1027"/>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I1027"/>
          <cell r="CJ1027"/>
          <cell r="CK1027" t="str">
            <v>ปฏิยุทธ์</v>
          </cell>
          <cell r="CL1027"/>
          <cell r="CU1027"/>
          <cell r="CV1027"/>
          <cell r="CW1027"/>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Q1028"/>
          <cell r="R1028"/>
          <cell r="S1028" t="str">
            <v>แขวงเชียงใหม่</v>
          </cell>
          <cell r="T1028" t="str">
            <v>ผบ.3701</v>
          </cell>
          <cell r="U1028">
            <v>2560</v>
          </cell>
          <cell r="V1028">
            <v>5145</v>
          </cell>
          <cell r="W1028">
            <v>2560</v>
          </cell>
          <cell r="X1028"/>
          <cell r="Y1028"/>
          <cell r="Z1028"/>
          <cell r="AA1028">
            <v>13</v>
          </cell>
          <cell r="AB1028">
            <v>7</v>
          </cell>
          <cell r="AC1028">
            <v>2560</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A1028"/>
          <cell r="CB1028"/>
          <cell r="CC1028" t="str">
            <v>วชิราภรณ์</v>
          </cell>
          <cell r="CD1028" t="str">
            <v>นายประสาน เย็นทรวง</v>
          </cell>
          <cell r="CE1028"/>
          <cell r="CF1028"/>
          <cell r="CG1028"/>
          <cell r="CH1028"/>
          <cell r="CI1028"/>
          <cell r="CJ1028"/>
          <cell r="CK1028"/>
          <cell r="CL1028"/>
          <cell r="CT1028">
            <v>243902</v>
          </cell>
          <cell r="CU1028"/>
          <cell r="CV1028"/>
          <cell r="CW1028"/>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Q1029"/>
          <cell r="R1029"/>
          <cell r="S1029" t="str">
            <v>จังหวัดฮอด</v>
          </cell>
          <cell r="T1029" t="str">
            <v>ผบ23</v>
          </cell>
          <cell r="U1029">
            <v>2564</v>
          </cell>
          <cell r="V1029" t="str">
            <v>ผบ42</v>
          </cell>
          <cell r="W1029">
            <v>2564</v>
          </cell>
          <cell r="X1029"/>
          <cell r="Y1029"/>
          <cell r="Z1029"/>
          <cell r="AA1029">
            <v>1</v>
          </cell>
          <cell r="AB1029">
            <v>6</v>
          </cell>
          <cell r="AC1029">
            <v>2564</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A1029"/>
          <cell r="CB1029">
            <v>4</v>
          </cell>
          <cell r="CC1029"/>
          <cell r="CD1029" t="str">
            <v>นายปฏิภาณ อารีวงศ์</v>
          </cell>
          <cell r="CE1029"/>
          <cell r="CF1029"/>
          <cell r="CG1029"/>
          <cell r="CH1029"/>
          <cell r="CI1029"/>
          <cell r="CJ1029"/>
          <cell r="CK1029"/>
          <cell r="CL1029"/>
          <cell r="CT1029"/>
          <cell r="CU1029"/>
          <cell r="CV1029"/>
          <cell r="CW1029"/>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ผบ.E175</v>
          </cell>
          <cell r="U1030">
            <v>2563</v>
          </cell>
          <cell r="V1030" t="str">
            <v>ผบE378</v>
          </cell>
          <cell r="W1030">
            <v>2563</v>
          </cell>
          <cell r="X1030"/>
          <cell r="Y1030"/>
          <cell r="Z1030"/>
          <cell r="AA1030">
            <v>24</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A1030"/>
          <cell r="CB1030"/>
          <cell r="CC1030" t="str">
            <v>ปฏิยุทธ์</v>
          </cell>
          <cell r="CD1030"/>
          <cell r="CE1030"/>
          <cell r="CF1030"/>
          <cell r="CG1030"/>
          <cell r="CH1030"/>
          <cell r="CI1030"/>
          <cell r="CJ1030"/>
          <cell r="CK1030"/>
          <cell r="CL1030"/>
          <cell r="CT1030">
            <v>243880</v>
          </cell>
          <cell r="CU1030"/>
          <cell r="CV1030"/>
          <cell r="CW1030"/>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ผบE170</v>
          </cell>
          <cell r="U1031">
            <v>2563</v>
          </cell>
          <cell r="V1031" t="str">
            <v>ผบE285</v>
          </cell>
          <cell r="W1031">
            <v>2563</v>
          </cell>
          <cell r="X1031"/>
          <cell r="Y1031"/>
          <cell r="Z1031"/>
          <cell r="AA1031">
            <v>3</v>
          </cell>
          <cell r="AB1031">
            <v>9</v>
          </cell>
          <cell r="AC1031">
            <v>2563</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A1031"/>
          <cell r="CB1031"/>
          <cell r="CC1031" t="str">
            <v>ปฏิยุทธ์</v>
          </cell>
          <cell r="CD1031"/>
          <cell r="CE1031"/>
          <cell r="CF1031"/>
          <cell r="CG1031"/>
          <cell r="CH1031"/>
          <cell r="CI1031"/>
          <cell r="CJ1031"/>
          <cell r="CK1031"/>
          <cell r="CL1031"/>
          <cell r="CT1031">
            <v>243880</v>
          </cell>
          <cell r="CU1031"/>
          <cell r="CV1031"/>
          <cell r="CW1031"/>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Q1032"/>
          <cell r="R1032"/>
          <cell r="S1032" t="str">
            <v>จังหวัดฮอด</v>
          </cell>
          <cell r="T1032" t="str">
            <v>ผบE198</v>
          </cell>
          <cell r="U1032">
            <v>2563</v>
          </cell>
          <cell r="V1032" t="str">
            <v>ผบE325</v>
          </cell>
          <cell r="W1032">
            <v>2563</v>
          </cell>
          <cell r="X1032">
            <v>9</v>
          </cell>
          <cell r="Y1032">
            <v>9</v>
          </cell>
          <cell r="Z1032">
            <v>2563</v>
          </cell>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A1032"/>
          <cell r="CB1032"/>
          <cell r="CC1032" t="str">
            <v>ปฏิยุทธ์</v>
          </cell>
          <cell r="CD1032"/>
          <cell r="CE1032"/>
          <cell r="CF1032"/>
          <cell r="CG1032"/>
          <cell r="CH1032"/>
          <cell r="CI1032"/>
          <cell r="CJ1032"/>
          <cell r="CK1032"/>
          <cell r="CL1032"/>
          <cell r="CT1032">
            <v>243880</v>
          </cell>
          <cell r="CU1032"/>
          <cell r="CV1032"/>
          <cell r="CW1032"/>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ผบ.598</v>
          </cell>
          <cell r="U1033">
            <v>2558</v>
          </cell>
          <cell r="V1033">
            <v>630</v>
          </cell>
          <cell r="W1033">
            <v>2558</v>
          </cell>
          <cell r="X1033"/>
          <cell r="Y1033"/>
          <cell r="Z1033"/>
          <cell r="AA1033">
            <v>28</v>
          </cell>
          <cell r="AB1033">
            <v>12</v>
          </cell>
          <cell r="AC1033">
            <v>2558</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A1033"/>
          <cell r="CB1033"/>
          <cell r="CC1033" t="str">
            <v>ปฏิยุทธ์</v>
          </cell>
          <cell r="CD1033"/>
          <cell r="CE1033"/>
          <cell r="CF1033"/>
          <cell r="CG1033"/>
          <cell r="CH1033"/>
          <cell r="CI1033"/>
          <cell r="CJ1033"/>
          <cell r="CK1033"/>
          <cell r="CL1033"/>
          <cell r="CT1033">
            <v>243880</v>
          </cell>
          <cell r="CU1033"/>
          <cell r="CV1033"/>
          <cell r="CW1033"/>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Q1034"/>
          <cell r="R1034"/>
          <cell r="S1034" t="str">
            <v>จังหวัดฮอด</v>
          </cell>
          <cell r="T1034" t="str">
            <v>ผบE185</v>
          </cell>
          <cell r="U1034">
            <v>2563</v>
          </cell>
          <cell r="V1034" t="str">
            <v>ผบE310</v>
          </cell>
          <cell r="W1034">
            <v>2563</v>
          </cell>
          <cell r="X1034"/>
          <cell r="Y1034"/>
          <cell r="Z1034"/>
          <cell r="AA1034">
            <v>9</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A1034"/>
          <cell r="CB1034"/>
          <cell r="CC1034" t="str">
            <v>ปฏิยุทธ์</v>
          </cell>
          <cell r="CD1034"/>
          <cell r="CE1034"/>
          <cell r="CF1034"/>
          <cell r="CG1034"/>
          <cell r="CH1034"/>
          <cell r="CI1034"/>
          <cell r="CJ1034"/>
          <cell r="CK1034"/>
          <cell r="CL1034"/>
          <cell r="CT1034">
            <v>243880</v>
          </cell>
          <cell r="CU1034"/>
          <cell r="CV1034"/>
          <cell r="CW1034"/>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ผบE179</v>
          </cell>
          <cell r="U1035">
            <v>2563</v>
          </cell>
          <cell r="V1035" t="str">
            <v>ผบE279</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BV1035"/>
          <cell r="BW1035"/>
          <cell r="BX1035"/>
          <cell r="BY1035"/>
          <cell r="BZ1035"/>
          <cell r="CA1035"/>
          <cell r="CB1035"/>
          <cell r="CC1035"/>
          <cell r="CD1035" t="str">
            <v>นางแสงทอง การบูรณ์</v>
          </cell>
          <cell r="CE1035"/>
          <cell r="CF1035"/>
          <cell r="CG1035"/>
          <cell r="CH1035"/>
          <cell r="CI1035"/>
          <cell r="CJ1035"/>
          <cell r="CK1035"/>
          <cell r="CL1035"/>
          <cell r="CT1035"/>
          <cell r="CU1035"/>
          <cell r="CV1035"/>
          <cell r="CW1035"/>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ผบ.259</v>
          </cell>
          <cell r="U1036">
            <v>2560</v>
          </cell>
          <cell r="V1036" t="str">
            <v>ผบ.334</v>
          </cell>
          <cell r="W1036">
            <v>2560</v>
          </cell>
          <cell r="X1036">
            <v>25</v>
          </cell>
          <cell r="Y1036">
            <v>7</v>
          </cell>
          <cell r="Z1036">
            <v>2560</v>
          </cell>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A1036"/>
          <cell r="CB1036"/>
          <cell r="CC1036" t="str">
            <v>ปฏิยุทธ์</v>
          </cell>
          <cell r="CD1036"/>
          <cell r="CE1036"/>
          <cell r="CF1036"/>
          <cell r="CG1036"/>
          <cell r="CH1036"/>
          <cell r="CI1036"/>
          <cell r="CJ1036"/>
          <cell r="CK1036"/>
          <cell r="CL1036"/>
          <cell r="CT1036">
            <v>243880</v>
          </cell>
          <cell r="CU1036"/>
          <cell r="CV1036"/>
          <cell r="CW1036"/>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ผบE178</v>
          </cell>
          <cell r="U1037">
            <v>2563</v>
          </cell>
          <cell r="V1037" t="str">
            <v>ผบE278</v>
          </cell>
          <cell r="W1037">
            <v>2563</v>
          </cell>
          <cell r="X1037"/>
          <cell r="Y1037"/>
          <cell r="Z1037"/>
          <cell r="AA1037">
            <v>3</v>
          </cell>
          <cell r="AB1037">
            <v>9</v>
          </cell>
          <cell r="AC1037">
            <v>2563</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A1037"/>
          <cell r="CB1037"/>
          <cell r="CC1037" t="str">
            <v>ปฏิยุทธ์</v>
          </cell>
          <cell r="CD1037"/>
          <cell r="CE1037"/>
          <cell r="CF1037"/>
          <cell r="CG1037"/>
          <cell r="CH1037"/>
          <cell r="CI1037"/>
          <cell r="CJ1037"/>
          <cell r="CK1037"/>
          <cell r="CL1037"/>
          <cell r="CT1037">
            <v>243880</v>
          </cell>
          <cell r="CU1037"/>
          <cell r="CV1037"/>
          <cell r="CW1037"/>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Q1038"/>
          <cell r="R1038"/>
          <cell r="S1038" t="str">
            <v>จังหวัดฮอด</v>
          </cell>
          <cell r="T1038" t="str">
            <v>ผบ.748</v>
          </cell>
          <cell r="U1038">
            <v>2558</v>
          </cell>
          <cell r="V1038" t="str">
            <v>ผบ.142</v>
          </cell>
          <cell r="W1038">
            <v>2559</v>
          </cell>
          <cell r="X1038"/>
          <cell r="Y1038"/>
          <cell r="Z1038"/>
          <cell r="AA1038">
            <v>8</v>
          </cell>
          <cell r="AB1038">
            <v>4</v>
          </cell>
          <cell r="AC1038">
            <v>2559</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A1038"/>
          <cell r="CB1038"/>
          <cell r="CC1038" t="str">
            <v>ปฏิยุทธ์</v>
          </cell>
          <cell r="CD1038"/>
          <cell r="CE1038"/>
          <cell r="CF1038"/>
          <cell r="CG1038"/>
          <cell r="CH1038"/>
          <cell r="CI1038"/>
          <cell r="CJ1038"/>
          <cell r="CK1038"/>
          <cell r="CL1038"/>
          <cell r="CT1038">
            <v>243880</v>
          </cell>
          <cell r="CU1038"/>
          <cell r="CV1038"/>
          <cell r="CW1038"/>
        </row>
        <row r="1039">
          <cell r="B1039">
            <v>2511</v>
          </cell>
          <cell r="C1039">
            <v>1035</v>
          </cell>
          <cell r="D1039"/>
          <cell r="E1039"/>
          <cell r="F1039"/>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ผบ828</v>
          </cell>
          <cell r="U1039">
            <v>2564</v>
          </cell>
          <cell r="V1039" t="str">
            <v>ผบ1041</v>
          </cell>
          <cell r="W1039">
            <v>2564</v>
          </cell>
          <cell r="X1039">
            <v>6</v>
          </cell>
          <cell r="Y1039">
            <v>7</v>
          </cell>
          <cell r="Z1039">
            <v>2564</v>
          </cell>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A1039"/>
          <cell r="CB1039"/>
          <cell r="CC1039"/>
          <cell r="CD1039" t="str">
            <v>นางไพรลิน พรหมมะ</v>
          </cell>
          <cell r="CE1039"/>
          <cell r="CF1039"/>
          <cell r="CG1039"/>
          <cell r="CH1039"/>
          <cell r="CI1039"/>
          <cell r="CJ1039"/>
          <cell r="CK1039"/>
          <cell r="CL1039"/>
          <cell r="CT1039"/>
          <cell r="CU1039"/>
          <cell r="CV1039"/>
          <cell r="CW1039"/>
        </row>
        <row r="1040">
          <cell r="B1040">
            <v>2512</v>
          </cell>
          <cell r="C1040">
            <v>1036</v>
          </cell>
          <cell r="D1040"/>
          <cell r="E1040"/>
          <cell r="F1040"/>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Q1040"/>
          <cell r="R1040"/>
          <cell r="S1040" t="str">
            <v>แขวงลำปาง</v>
          </cell>
          <cell r="T1040" t="str">
            <v>ผบE1007</v>
          </cell>
          <cell r="U1040">
            <v>2565</v>
          </cell>
          <cell r="V1040" t="str">
            <v>ผบE1488</v>
          </cell>
          <cell r="W1040">
            <v>2565</v>
          </cell>
          <cell r="X1040"/>
          <cell r="Y1040"/>
          <cell r="Z1040"/>
          <cell r="AA1040">
            <v>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A1040"/>
          <cell r="CB1040"/>
          <cell r="CC1040"/>
          <cell r="CD1040" t="str">
            <v>นางกาญจน์สุดา พันธ์สมพงษ์</v>
          </cell>
          <cell r="CE1040"/>
          <cell r="CF1040"/>
          <cell r="CG1040"/>
          <cell r="CH1040"/>
          <cell r="CI1040"/>
          <cell r="CJ1040"/>
          <cell r="CK1040"/>
          <cell r="CL1040"/>
          <cell r="CT1040"/>
          <cell r="CU1040"/>
          <cell r="CV1040"/>
          <cell r="CW1040"/>
        </row>
        <row r="1041">
          <cell r="B1041">
            <v>2513</v>
          </cell>
          <cell r="C1041">
            <v>1037</v>
          </cell>
          <cell r="D1041"/>
          <cell r="E1041"/>
          <cell r="F1041"/>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Q1041"/>
          <cell r="R1041"/>
          <cell r="S1041" t="str">
            <v>แขวงเชียงใหม่</v>
          </cell>
          <cell r="T1041" t="str">
            <v>ผบ 4392</v>
          </cell>
          <cell r="U1041">
            <v>2563</v>
          </cell>
          <cell r="V1041">
            <v>7117</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A1041"/>
          <cell r="CB1041"/>
          <cell r="CC1041"/>
          <cell r="CD1041" t="str">
            <v>นายมานพ ศรีจันทร์แดง</v>
          </cell>
          <cell r="CE1041"/>
          <cell r="CF1041"/>
          <cell r="CG1041"/>
          <cell r="CH1041"/>
          <cell r="CI1041"/>
          <cell r="CJ1041"/>
          <cell r="CK1041"/>
          <cell r="CL1041"/>
          <cell r="CT1041"/>
          <cell r="CU1041"/>
          <cell r="CV1041"/>
          <cell r="CW1041"/>
        </row>
        <row r="1042">
          <cell r="B1042">
            <v>2514</v>
          </cell>
          <cell r="C1042">
            <v>1038</v>
          </cell>
          <cell r="D1042"/>
          <cell r="E1042"/>
          <cell r="F1042"/>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จังหวัดฮอด</v>
          </cell>
          <cell r="T1042" t="str">
            <v>ผบE466</v>
          </cell>
          <cell r="U1042">
            <v>2564</v>
          </cell>
          <cell r="V1042" t="str">
            <v>ผบE590</v>
          </cell>
          <cell r="W1042">
            <v>2564</v>
          </cell>
          <cell r="X1042"/>
          <cell r="Y1042"/>
          <cell r="Z1042"/>
          <cell r="AA1042">
            <v>12</v>
          </cell>
          <cell r="AB1042">
            <v>10</v>
          </cell>
          <cell r="AC1042">
            <v>2564</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A1042"/>
          <cell r="CB1042"/>
          <cell r="CC1042"/>
          <cell r="CD1042" t="str">
            <v>นายกฤษดา วณีสอน</v>
          </cell>
          <cell r="CE1042"/>
          <cell r="CF1042"/>
          <cell r="CG1042"/>
          <cell r="CH1042"/>
          <cell r="CI1042"/>
          <cell r="CJ1042"/>
          <cell r="CK1042"/>
          <cell r="CL1042"/>
          <cell r="CT1042"/>
          <cell r="CU1042"/>
          <cell r="CV1042"/>
          <cell r="CW1042"/>
        </row>
        <row r="1043">
          <cell r="B1043">
            <v>2515</v>
          </cell>
          <cell r="C1043">
            <v>1039</v>
          </cell>
          <cell r="D1043"/>
          <cell r="E1043"/>
          <cell r="F1043"/>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ผบ4393</v>
          </cell>
          <cell r="U1043">
            <v>2563</v>
          </cell>
          <cell r="V1043">
            <v>7116</v>
          </cell>
          <cell r="W1043">
            <v>2563</v>
          </cell>
          <cell r="X1043"/>
          <cell r="Y1043"/>
          <cell r="Z1043"/>
          <cell r="AA1043">
            <v>19</v>
          </cell>
          <cell r="AB1043">
            <v>10</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A1043"/>
          <cell r="CB1043"/>
          <cell r="CC1043"/>
          <cell r="CD1043" t="str">
            <v>นายผจญ วงค์ไชย</v>
          </cell>
          <cell r="CE1043"/>
          <cell r="CF1043"/>
          <cell r="CG1043"/>
          <cell r="CH1043"/>
          <cell r="CI1043"/>
          <cell r="CJ1043"/>
          <cell r="CK1043"/>
          <cell r="CL1043"/>
          <cell r="CT1043"/>
          <cell r="CU1043"/>
          <cell r="CV1043"/>
          <cell r="CW1043"/>
        </row>
        <row r="1044">
          <cell r="B1044">
            <v>2516</v>
          </cell>
          <cell r="C1044">
            <v>1040</v>
          </cell>
          <cell r="D1044"/>
          <cell r="E1044"/>
          <cell r="F1044"/>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ผบE1036</v>
          </cell>
          <cell r="U1044">
            <v>2563</v>
          </cell>
          <cell r="V1044">
            <v>1281</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นายสมบุญ สีเหลือง</v>
          </cell>
          <cell r="CE1044"/>
          <cell r="CF1044"/>
          <cell r="CG1044"/>
          <cell r="CH1044"/>
          <cell r="CI1044"/>
          <cell r="CJ1044"/>
          <cell r="CK1044"/>
          <cell r="CL1044"/>
          <cell r="CT1044"/>
          <cell r="CU1044"/>
          <cell r="CV1044"/>
          <cell r="CW1044"/>
        </row>
        <row r="1045">
          <cell r="B1045">
            <v>2517</v>
          </cell>
          <cell r="C1045">
            <v>1041</v>
          </cell>
          <cell r="D1045"/>
          <cell r="E1045"/>
          <cell r="F1045"/>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Q1045"/>
          <cell r="R1045"/>
          <cell r="S1045" t="str">
            <v>แขวงเชียงใหม่</v>
          </cell>
          <cell r="T1045" t="str">
            <v>ผบE1026</v>
          </cell>
          <cell r="U1045">
            <v>2563</v>
          </cell>
          <cell r="V1045">
            <v>1280</v>
          </cell>
          <cell r="W1045">
            <v>2563</v>
          </cell>
          <cell r="X1045"/>
          <cell r="Y1045"/>
          <cell r="Z1045"/>
          <cell r="AA1045">
            <v>28</v>
          </cell>
          <cell r="AB1045">
            <v>9</v>
          </cell>
          <cell r="AC1045">
            <v>2563</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A1045"/>
          <cell r="CB1045"/>
          <cell r="CC1045"/>
          <cell r="CD1045" t="str">
            <v>นางจงรักษ์ คำใจ</v>
          </cell>
          <cell r="CE1045"/>
          <cell r="CF1045"/>
          <cell r="CG1045"/>
          <cell r="CH1045"/>
          <cell r="CI1045"/>
          <cell r="CJ1045"/>
          <cell r="CK1045"/>
          <cell r="CL1045"/>
          <cell r="CU1045"/>
          <cell r="CV1045"/>
          <cell r="CW1045"/>
        </row>
        <row r="1046">
          <cell r="B1046">
            <v>2518</v>
          </cell>
          <cell r="C1046">
            <v>1042</v>
          </cell>
          <cell r="D1046"/>
          <cell r="E1046"/>
          <cell r="F1046"/>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ผบ4885</v>
          </cell>
          <cell r="U1046">
            <v>2561</v>
          </cell>
          <cell r="V1046">
            <v>7572</v>
          </cell>
          <cell r="W1046">
            <v>2561</v>
          </cell>
          <cell r="X1046"/>
          <cell r="Y1046"/>
          <cell r="Z1046"/>
          <cell r="AA1046">
            <v>14</v>
          </cell>
          <cell r="AB1046">
            <v>8</v>
          </cell>
          <cell r="AC1046">
            <v>2561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A1046"/>
          <cell r="CB1046"/>
          <cell r="CC1046" t="str">
            <v>วชิราภรณ์</v>
          </cell>
          <cell r="CD1046" t="str">
            <v>นางหมอกคำ มูลคำ</v>
          </cell>
          <cell r="CE1046"/>
          <cell r="CF1046"/>
          <cell r="CG1046"/>
          <cell r="CH1046"/>
          <cell r="CI1046"/>
          <cell r="CJ1046"/>
          <cell r="CK1046"/>
          <cell r="CL1046"/>
          <cell r="CT1046">
            <v>243902</v>
          </cell>
          <cell r="CU1046"/>
          <cell r="CV1046"/>
          <cell r="CW1046"/>
        </row>
        <row r="1047">
          <cell r="B1047">
            <v>2519</v>
          </cell>
          <cell r="C1047">
            <v>1043</v>
          </cell>
          <cell r="D1047"/>
          <cell r="E1047"/>
          <cell r="F1047"/>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Q1047"/>
          <cell r="R1047"/>
          <cell r="S1047" t="str">
            <v>แขวงเชียงใหม่</v>
          </cell>
          <cell r="T1047" t="str">
            <v>ผบ.6714</v>
          </cell>
          <cell r="U1047">
            <v>2561</v>
          </cell>
          <cell r="V1047" t="str">
            <v>ผบ.8020</v>
          </cell>
          <cell r="W1047">
            <v>2561</v>
          </cell>
          <cell r="X1047"/>
          <cell r="Y1047"/>
          <cell r="Z1047"/>
          <cell r="AA1047">
            <v>21</v>
          </cell>
          <cell r="AB1047">
            <v>8</v>
          </cell>
          <cell r="AC1047">
            <v>61</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A1047"/>
          <cell r="CB1047"/>
          <cell r="CC1047" t="str">
            <v>วชิราภรณ์</v>
          </cell>
          <cell r="CD1047" t="str">
            <v>นางธัญนันท์ แก้วกาวิล</v>
          </cell>
          <cell r="CE1047"/>
          <cell r="CF1047"/>
          <cell r="CG1047"/>
          <cell r="CH1047"/>
          <cell r="CI1047"/>
          <cell r="CJ1047"/>
          <cell r="CK1047"/>
          <cell r="CL1047"/>
          <cell r="CT1047">
            <v>243902</v>
          </cell>
          <cell r="CU1047"/>
          <cell r="CV1047"/>
          <cell r="CW1047"/>
        </row>
        <row r="1048">
          <cell r="B1048">
            <v>2520</v>
          </cell>
          <cell r="C1048">
            <v>1044</v>
          </cell>
          <cell r="D1048"/>
          <cell r="E1048"/>
          <cell r="F1048"/>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Q1048"/>
          <cell r="R1048"/>
          <cell r="S1048" t="str">
            <v>แขวงเชียงใหม่</v>
          </cell>
          <cell r="T1048" t="str">
            <v>ผบ5295</v>
          </cell>
          <cell r="U1048">
            <v>2563</v>
          </cell>
          <cell r="V1048" t="str">
            <v>ผบ8016</v>
          </cell>
          <cell r="W1048">
            <v>2563</v>
          </cell>
          <cell r="X1048">
            <v>16</v>
          </cell>
          <cell r="Y1048">
            <v>11</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cell r="CA1048"/>
          <cell r="CB1048"/>
          <cell r="CC1048"/>
          <cell r="CD1048"/>
          <cell r="CE1048"/>
          <cell r="CF1048"/>
          <cell r="CG1048"/>
          <cell r="CH1048"/>
          <cell r="CI1048"/>
          <cell r="CJ1048"/>
          <cell r="CK1048"/>
          <cell r="CL1048"/>
          <cell r="CT1048"/>
          <cell r="CU1048"/>
          <cell r="CV1048"/>
          <cell r="CW1048"/>
        </row>
        <row r="1049">
          <cell r="B1049">
            <v>2521</v>
          </cell>
          <cell r="C1049">
            <v>1045</v>
          </cell>
          <cell r="D1049"/>
          <cell r="E1049"/>
          <cell r="F1049"/>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Q1049"/>
          <cell r="R1049"/>
          <cell r="S1049" t="str">
            <v>จังหวัดลำพูน</v>
          </cell>
          <cell r="T1049" t="str">
            <v>ผบ.1989</v>
          </cell>
          <cell r="U1049">
            <v>2563</v>
          </cell>
          <cell r="V1049" t="str">
            <v>ผบ2711</v>
          </cell>
          <cell r="W1049">
            <v>2563</v>
          </cell>
          <cell r="X1049">
            <v>27</v>
          </cell>
          <cell r="Y1049">
            <v>10</v>
          </cell>
          <cell r="Z1049">
            <v>63</v>
          </cell>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A1049"/>
          <cell r="CB1049"/>
          <cell r="CC1049"/>
          <cell r="CD1049" t="str">
            <v>นางวันเพ็ญ แก้วคำ</v>
          </cell>
          <cell r="CE1049"/>
          <cell r="CF1049"/>
          <cell r="CG1049"/>
          <cell r="CH1049"/>
          <cell r="CI1049"/>
          <cell r="CJ1049"/>
          <cell r="CK1049"/>
          <cell r="CL1049"/>
          <cell r="CT1049"/>
          <cell r="CU1049"/>
          <cell r="CV1049"/>
          <cell r="CW1049"/>
        </row>
        <row r="1050">
          <cell r="B1050">
            <v>2522</v>
          </cell>
          <cell r="C1050">
            <v>1046</v>
          </cell>
          <cell r="D1050"/>
          <cell r="E1050"/>
          <cell r="F1050"/>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Q1050"/>
          <cell r="R1050"/>
          <cell r="S1050" t="str">
            <v>แขวงเชียงใหม่</v>
          </cell>
          <cell r="T1050" t="str">
            <v>ผบE756</v>
          </cell>
          <cell r="U1050">
            <v>2563</v>
          </cell>
          <cell r="V1050" t="str">
            <v>E955</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A1050"/>
          <cell r="CB1050">
            <v>1</v>
          </cell>
          <cell r="CC1050" t="str">
            <v>ธิติพร</v>
          </cell>
          <cell r="CD1050"/>
          <cell r="CE1050"/>
          <cell r="CF1050"/>
          <cell r="CG1050"/>
          <cell r="CH1050"/>
          <cell r="CI1050"/>
          <cell r="CJ1050"/>
          <cell r="CK1050"/>
          <cell r="CL1050"/>
          <cell r="CT1050">
            <v>243840</v>
          </cell>
          <cell r="CU1050"/>
          <cell r="CV1050"/>
          <cell r="CW1050"/>
        </row>
        <row r="1051">
          <cell r="B1051">
            <v>2523</v>
          </cell>
          <cell r="C1051">
            <v>1047</v>
          </cell>
          <cell r="D1051"/>
          <cell r="E1051"/>
          <cell r="F1051"/>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Q1051"/>
          <cell r="R1051"/>
          <cell r="S1051" t="str">
            <v>แขวงเชียงใหม่</v>
          </cell>
          <cell r="T1051" t="str">
            <v>ผบE762</v>
          </cell>
          <cell r="U1051">
            <v>2563</v>
          </cell>
          <cell r="V1051" t="str">
            <v>E972</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A1051"/>
          <cell r="CB1051"/>
          <cell r="CC1051" t="str">
            <v>วชิราภรณ์</v>
          </cell>
          <cell r="CD1051" t="str">
            <v>นายประกิต แก้วดวง</v>
          </cell>
          <cell r="CE1051"/>
          <cell r="CF1051"/>
          <cell r="CG1051"/>
          <cell r="CH1051"/>
          <cell r="CI1051"/>
          <cell r="CJ1051"/>
          <cell r="CK1051"/>
          <cell r="CL1051"/>
          <cell r="CT1051">
            <v>243852</v>
          </cell>
          <cell r="CU1051"/>
          <cell r="CV1051"/>
          <cell r="CW1051"/>
        </row>
        <row r="1052">
          <cell r="B1052">
            <v>2524</v>
          </cell>
          <cell r="C1052">
            <v>1048</v>
          </cell>
          <cell r="D1052"/>
          <cell r="E1052"/>
          <cell r="F1052"/>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Q1052"/>
          <cell r="R1052"/>
          <cell r="S1052" t="str">
            <v>แขวงเชียงใหม่</v>
          </cell>
          <cell r="T1052" t="str">
            <v>ผบE757</v>
          </cell>
          <cell r="U1052">
            <v>2563</v>
          </cell>
          <cell r="V1052" t="str">
            <v>E956</v>
          </cell>
          <cell r="W1052">
            <v>2563</v>
          </cell>
          <cell r="X1052"/>
          <cell r="Y1052"/>
          <cell r="Z1052"/>
          <cell r="AA1052">
            <v>14</v>
          </cell>
          <cell r="AB1052">
            <v>9</v>
          </cell>
          <cell r="AC1052">
            <v>63</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A1052"/>
          <cell r="CB1052"/>
          <cell r="CC1052" t="str">
            <v>วชิราภรณ์</v>
          </cell>
          <cell r="CD1052"/>
          <cell r="CE1052"/>
          <cell r="CF1052"/>
          <cell r="CG1052"/>
          <cell r="CH1052"/>
          <cell r="CI1052"/>
          <cell r="CJ1052"/>
          <cell r="CK1052"/>
          <cell r="CL1052"/>
          <cell r="CT1052">
            <v>243852</v>
          </cell>
          <cell r="CU1052"/>
          <cell r="CV1052"/>
          <cell r="CW1052"/>
        </row>
        <row r="1053">
          <cell r="B1053">
            <v>2525</v>
          </cell>
          <cell r="C1053">
            <v>1049</v>
          </cell>
          <cell r="D1053"/>
          <cell r="E1053"/>
          <cell r="F1053"/>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Q1053"/>
          <cell r="R1053"/>
          <cell r="S1053" t="str">
            <v>จังหวัดลำพูน</v>
          </cell>
          <cell r="T1053" t="str">
            <v>ผบ2428</v>
          </cell>
          <cell r="U1053">
            <v>2563</v>
          </cell>
          <cell r="V1053" t="str">
            <v>ผบ.43</v>
          </cell>
          <cell r="W1053">
            <v>2564</v>
          </cell>
          <cell r="AA1053">
            <v>9</v>
          </cell>
          <cell r="AB1053">
            <v>3</v>
          </cell>
          <cell r="AC1053">
            <v>64</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A1053"/>
          <cell r="CB1053"/>
          <cell r="CC1053" t="str">
            <v>วชิราภรณ์</v>
          </cell>
          <cell r="CD1053"/>
          <cell r="CE1053"/>
          <cell r="CF1053"/>
          <cell r="CG1053"/>
          <cell r="CH1053"/>
          <cell r="CI1053"/>
          <cell r="CJ1053"/>
          <cell r="CK1053"/>
          <cell r="CL1053"/>
          <cell r="CT1053">
            <v>243852</v>
          </cell>
          <cell r="CU1053"/>
          <cell r="CV1053"/>
          <cell r="CW1053"/>
        </row>
        <row r="1054">
          <cell r="B1054">
            <v>2526</v>
          </cell>
          <cell r="C1054">
            <v>1050</v>
          </cell>
          <cell r="D1054"/>
          <cell r="E1054"/>
          <cell r="F1054"/>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ผบE1572</v>
          </cell>
          <cell r="U1054">
            <v>2565</v>
          </cell>
          <cell r="V1054" t="str">
            <v>ผบE2607</v>
          </cell>
          <cell r="W1054">
            <v>2565</v>
          </cell>
          <cell r="X1054">
            <v>11</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A1054"/>
          <cell r="CB1054"/>
          <cell r="CC1054" t="str">
            <v>วชิราภรณ์</v>
          </cell>
          <cell r="CD1054"/>
          <cell r="CE1054"/>
          <cell r="CF1054"/>
          <cell r="CG1054"/>
          <cell r="CH1054"/>
          <cell r="CI1054"/>
          <cell r="CJ1054"/>
          <cell r="CK1054"/>
          <cell r="CL1054"/>
          <cell r="CT1054">
            <v>243902</v>
          </cell>
          <cell r="CU1054"/>
          <cell r="CV1054"/>
          <cell r="CW1054"/>
        </row>
        <row r="1055">
          <cell r="B1055">
            <v>2527</v>
          </cell>
          <cell r="C1055">
            <v>1051</v>
          </cell>
          <cell r="D1055"/>
          <cell r="E1055"/>
          <cell r="F1055"/>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ผบ.5560</v>
          </cell>
          <cell r="U1055">
            <v>2559</v>
          </cell>
          <cell r="V1055">
            <v>12504</v>
          </cell>
          <cell r="W1055">
            <v>2559</v>
          </cell>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A1055"/>
          <cell r="CB1055"/>
          <cell r="CC1055" t="str">
            <v>วชิราภรณ์</v>
          </cell>
          <cell r="CD1055" t="str">
            <v>นางสาวอำไพ จันทรา</v>
          </cell>
          <cell r="CE1055"/>
          <cell r="CF1055"/>
          <cell r="CG1055"/>
          <cell r="CH1055"/>
          <cell r="CI1055"/>
          <cell r="CJ1055"/>
          <cell r="CK1055"/>
          <cell r="CL1055"/>
          <cell r="CT1055">
            <v>243852</v>
          </cell>
          <cell r="CU1055"/>
          <cell r="CV1055"/>
          <cell r="CW1055"/>
        </row>
        <row r="1056">
          <cell r="B1056">
            <v>2528</v>
          </cell>
          <cell r="C1056">
            <v>1052</v>
          </cell>
          <cell r="D1056"/>
          <cell r="E1056"/>
          <cell r="F1056"/>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ผบ6971</v>
          </cell>
          <cell r="U1056">
            <v>2559</v>
          </cell>
          <cell r="V1056">
            <v>5374</v>
          </cell>
          <cell r="W1056">
            <v>2559</v>
          </cell>
          <cell r="X1056"/>
          <cell r="Y1056"/>
          <cell r="Z1056"/>
          <cell r="AA1056">
            <v>2</v>
          </cell>
          <cell r="AB1056">
            <v>8</v>
          </cell>
          <cell r="AC1056">
            <v>2559</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A1056"/>
          <cell r="CB1056"/>
          <cell r="CC1056" t="str">
            <v>วชิราภรณ์</v>
          </cell>
          <cell r="CD1056" t="str">
            <v>นายนราห์ ชมภูยอด</v>
          </cell>
          <cell r="CE1056"/>
          <cell r="CF1056"/>
          <cell r="CG1056"/>
          <cell r="CH1056"/>
          <cell r="CI1056"/>
          <cell r="CJ1056"/>
          <cell r="CK1056"/>
          <cell r="CL1056"/>
          <cell r="CT1056">
            <v>243852</v>
          </cell>
          <cell r="CU1056"/>
          <cell r="CV1056"/>
          <cell r="CW1056"/>
        </row>
        <row r="1057">
          <cell r="B1057">
            <v>2529</v>
          </cell>
          <cell r="C1057">
            <v>1053</v>
          </cell>
          <cell r="D1057"/>
          <cell r="E1057"/>
          <cell r="F1057"/>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Q1057"/>
          <cell r="R1057"/>
          <cell r="S1057" t="str">
            <v>จังหวัดเชียงคำ</v>
          </cell>
          <cell r="T1057" t="str">
            <v>ผบE252</v>
          </cell>
          <cell r="U1057">
            <v>2563</v>
          </cell>
          <cell r="V1057" t="str">
            <v>ผบE129</v>
          </cell>
          <cell r="W1057">
            <v>2563</v>
          </cell>
          <cell r="X1057"/>
          <cell r="Y1057"/>
          <cell r="Z1057"/>
          <cell r="AA1057">
            <v>8</v>
          </cell>
          <cell r="AB1057">
            <v>9</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A1057"/>
          <cell r="CB1057"/>
          <cell r="CC1057" t="str">
            <v>วชิราภรณ์</v>
          </cell>
          <cell r="CD1057" t="str">
            <v>นางปวีณา กาติ๊บ</v>
          </cell>
          <cell r="CE1057"/>
          <cell r="CF1057"/>
          <cell r="CG1057"/>
          <cell r="CH1057"/>
          <cell r="CI1057"/>
          <cell r="CJ1057"/>
          <cell r="CK1057"/>
          <cell r="CL1057"/>
          <cell r="CM1057"/>
          <cell r="CN1057"/>
          <cell r="CO1057"/>
          <cell r="CP1057"/>
          <cell r="CQ1057"/>
          <cell r="CR1057"/>
          <cell r="CS1057"/>
          <cell r="CT1057">
            <v>243852</v>
          </cell>
          <cell r="CU1057"/>
          <cell r="CV1057"/>
          <cell r="CW1057"/>
        </row>
        <row r="1058">
          <cell r="B1058">
            <v>2530</v>
          </cell>
          <cell r="C1058">
            <v>1054</v>
          </cell>
          <cell r="D1058"/>
          <cell r="E1058"/>
          <cell r="F1058"/>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ผบ.2408</v>
          </cell>
          <cell r="U1058">
            <v>2562</v>
          </cell>
          <cell r="V1058" t="str">
            <v>ผบ.3667</v>
          </cell>
          <cell r="W1058">
            <v>2562</v>
          </cell>
          <cell r="X1058"/>
          <cell r="Y1058"/>
          <cell r="Z1058"/>
          <cell r="AA1058">
            <v>26</v>
          </cell>
          <cell r="AB1058">
            <v>5</v>
          </cell>
          <cell r="AC1058">
            <v>2562</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BV1058"/>
          <cell r="BW1058"/>
          <cell r="BX1058"/>
          <cell r="BY1058"/>
          <cell r="BZ1058"/>
          <cell r="CA1058"/>
          <cell r="CB1058"/>
          <cell r="CC1058"/>
          <cell r="CD1058" t="str">
            <v>นางสาวนุชจีรา วงค์ชัย</v>
          </cell>
          <cell r="CE1058"/>
          <cell r="CF1058"/>
          <cell r="CG1058"/>
          <cell r="CH1058"/>
          <cell r="CI1058"/>
          <cell r="CJ1058"/>
          <cell r="CK1058"/>
          <cell r="CL1058"/>
          <cell r="CM1058"/>
          <cell r="CN1058"/>
          <cell r="CO1058"/>
          <cell r="CP1058"/>
          <cell r="CQ1058"/>
          <cell r="CR1058"/>
          <cell r="CS1058"/>
          <cell r="CT1058"/>
          <cell r="CU1058"/>
          <cell r="CV1058"/>
          <cell r="CW1058"/>
        </row>
        <row r="1059">
          <cell r="B1059">
            <v>2531</v>
          </cell>
          <cell r="C1059">
            <v>1055</v>
          </cell>
          <cell r="D1059"/>
          <cell r="E1059"/>
          <cell r="F1059"/>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ผบE459</v>
          </cell>
          <cell r="U1059">
            <v>2566</v>
          </cell>
          <cell r="V1059" t="str">
            <v>ผบE3616</v>
          </cell>
          <cell r="W1059">
            <v>2566</v>
          </cell>
          <cell r="X1059"/>
          <cell r="Y1059"/>
          <cell r="Z1059"/>
          <cell r="AA1059">
            <v>23</v>
          </cell>
          <cell r="AB1059">
            <v>5</v>
          </cell>
          <cell r="AC1059">
            <v>2566</v>
          </cell>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A1059"/>
          <cell r="CB1059"/>
          <cell r="CC1059" t="str">
            <v>วชิราภรณ์</v>
          </cell>
          <cell r="CD1059" t="str">
            <v>นางศิริพร ทาเรือน</v>
          </cell>
          <cell r="CE1059"/>
          <cell r="CF1059"/>
          <cell r="CG1059"/>
          <cell r="CH1059"/>
          <cell r="CI1059"/>
          <cell r="CJ1059"/>
          <cell r="CK1059"/>
          <cell r="CL1059"/>
          <cell r="CT1059">
            <v>243902</v>
          </cell>
          <cell r="CU1059"/>
          <cell r="CV1059"/>
          <cell r="CW1059"/>
        </row>
        <row r="1060">
          <cell r="B1060">
            <v>2532</v>
          </cell>
          <cell r="C1060">
            <v>1056</v>
          </cell>
          <cell r="D1060"/>
          <cell r="E1060"/>
          <cell r="F1060"/>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ผบE5492</v>
          </cell>
          <cell r="U1060">
            <v>2565</v>
          </cell>
          <cell r="V1060" t="str">
            <v>ผบE7605</v>
          </cell>
          <cell r="W1060">
            <v>2565</v>
          </cell>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A1060"/>
          <cell r="CB1060"/>
          <cell r="CC1060" t="str">
            <v>ลลิตา</v>
          </cell>
          <cell r="CD1060"/>
          <cell r="CE1060"/>
          <cell r="CF1060"/>
          <cell r="CG1060"/>
          <cell r="CH1060"/>
          <cell r="CI1060"/>
          <cell r="CJ1060"/>
          <cell r="CK1060"/>
          <cell r="CL1060"/>
          <cell r="CT1060">
            <v>243854</v>
          </cell>
          <cell r="CU1060"/>
          <cell r="CV1060"/>
          <cell r="CW1060"/>
        </row>
        <row r="1061">
          <cell r="B1061">
            <v>2533</v>
          </cell>
          <cell r="C1061">
            <v>1057</v>
          </cell>
          <cell r="D1061"/>
          <cell r="E1061"/>
          <cell r="F1061"/>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Q1061"/>
          <cell r="R1061"/>
          <cell r="S1061" t="str">
            <v>แขวงเชียงใหม่</v>
          </cell>
          <cell r="T1061" t="str">
            <v>ผบE5494</v>
          </cell>
          <cell r="U1061">
            <v>2565</v>
          </cell>
          <cell r="V1061" t="str">
            <v>ผบE7541</v>
          </cell>
          <cell r="W1061">
            <v>2565</v>
          </cell>
          <cell r="X1061"/>
          <cell r="Y1061"/>
          <cell r="Z1061"/>
          <cell r="AA1061">
            <v>31</v>
          </cell>
          <cell r="AB1061">
            <v>10</v>
          </cell>
          <cell r="AC1061">
            <v>2565</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A1061"/>
          <cell r="CB1061"/>
          <cell r="CC1061" t="str">
            <v>ลลิตา</v>
          </cell>
          <cell r="CD1061" t="str">
            <v>นายนคร สะสมจิตต์</v>
          </cell>
          <cell r="CE1061"/>
          <cell r="CF1061"/>
          <cell r="CG1061"/>
          <cell r="CH1061"/>
          <cell r="CI1061"/>
          <cell r="CJ1061"/>
          <cell r="CK1061"/>
          <cell r="CL1061"/>
          <cell r="CT1061">
            <v>243854</v>
          </cell>
          <cell r="CU1061"/>
          <cell r="CV1061"/>
          <cell r="CW1061"/>
        </row>
        <row r="1062">
          <cell r="B1062">
            <v>2534</v>
          </cell>
          <cell r="C1062">
            <v>1058</v>
          </cell>
          <cell r="D1062"/>
          <cell r="E1062"/>
          <cell r="F1062"/>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cell r="R1062"/>
          <cell r="S1062" t="str">
            <v>จังหวัดฝาง</v>
          </cell>
          <cell r="T1062" t="str">
            <v>ผบE1409</v>
          </cell>
          <cell r="U1062">
            <v>2566</v>
          </cell>
          <cell r="V1062" t="str">
            <v>ผบE1556</v>
          </cell>
          <cell r="W1062">
            <v>2566</v>
          </cell>
          <cell r="X1062">
            <v>12</v>
          </cell>
          <cell r="Y1062">
            <v>12</v>
          </cell>
          <cell r="Z1062">
            <v>2566</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2"/>
          <cell r="CA1062"/>
          <cell r="CB1062">
            <v>5</v>
          </cell>
          <cell r="CC1062"/>
          <cell r="CD1062" t="str">
            <v>นางศิริขวัญ ตาวงค์</v>
          </cell>
          <cell r="CE1062"/>
          <cell r="CF1062"/>
          <cell r="CG1062"/>
          <cell r="CH1062"/>
          <cell r="CI1062"/>
          <cell r="CJ1062"/>
          <cell r="CK1062"/>
          <cell r="CL1062"/>
          <cell r="CT1062"/>
          <cell r="CU1062"/>
          <cell r="CV1062"/>
          <cell r="CW1062"/>
        </row>
        <row r="1063">
          <cell r="B1063">
            <v>2535</v>
          </cell>
          <cell r="C1063">
            <v>1059</v>
          </cell>
          <cell r="D1063"/>
          <cell r="E1063"/>
          <cell r="F1063"/>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ผบE6886</v>
          </cell>
          <cell r="U1063">
            <v>2566</v>
          </cell>
          <cell r="V1063" t="str">
            <v>ผบE8675</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T1063">
            <v>243854</v>
          </cell>
          <cell r="CU1063"/>
          <cell r="CV1063"/>
          <cell r="CW1063"/>
        </row>
        <row r="1064">
          <cell r="B1064">
            <v>2536</v>
          </cell>
          <cell r="C1064">
            <v>1060</v>
          </cell>
          <cell r="D1064"/>
          <cell r="E1064"/>
          <cell r="F1064"/>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Q1064"/>
          <cell r="R1064"/>
          <cell r="S1064" t="str">
            <v>แขวงเชียงใหม่</v>
          </cell>
          <cell r="T1064" t="str">
            <v>ผบE6884</v>
          </cell>
          <cell r="U1064">
            <v>2566</v>
          </cell>
          <cell r="V1064" t="str">
            <v>ผบE8674</v>
          </cell>
          <cell r="W1064">
            <v>2566</v>
          </cell>
          <cell r="X1064"/>
          <cell r="Y1064"/>
          <cell r="Z1064"/>
          <cell r="AA1064">
            <v>25</v>
          </cell>
          <cell r="AB1064">
            <v>9</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A1064"/>
          <cell r="CB1064">
            <v>3</v>
          </cell>
          <cell r="CC1064" t="str">
            <v>ธิติพร</v>
          </cell>
          <cell r="CD1064"/>
          <cell r="CE1064"/>
          <cell r="CF1064"/>
          <cell r="CG1064"/>
          <cell r="CH1064"/>
          <cell r="CI1064"/>
          <cell r="CJ1064"/>
          <cell r="CK1064"/>
          <cell r="CL1064"/>
          <cell r="CT1064"/>
          <cell r="CU1064"/>
          <cell r="CV1064"/>
          <cell r="CW1064"/>
        </row>
        <row r="1065">
          <cell r="B1065">
            <v>2537</v>
          </cell>
          <cell r="C1065">
            <v>1061</v>
          </cell>
          <cell r="D1065"/>
          <cell r="E1065"/>
          <cell r="F1065"/>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Q1065"/>
          <cell r="R1065"/>
          <cell r="S1065" t="str">
            <v>จังหวัดฮอด</v>
          </cell>
          <cell r="T1065" t="str">
            <v>ผบE716</v>
          </cell>
          <cell r="U1065">
            <v>2566</v>
          </cell>
          <cell r="V1065" t="str">
            <v>ผบE913</v>
          </cell>
          <cell r="W1065">
            <v>2566</v>
          </cell>
          <cell r="X1065"/>
          <cell r="Y1065"/>
          <cell r="Z1065"/>
          <cell r="AA1065">
            <v>26</v>
          </cell>
          <cell r="AB1065">
            <v>7</v>
          </cell>
          <cell r="AC1065">
            <v>2566</v>
          </cell>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A1065"/>
          <cell r="CB1065"/>
          <cell r="CC1065"/>
          <cell r="CD1065" t="str">
            <v>นางศรีออน ต๊ะทา</v>
          </cell>
          <cell r="CE1065"/>
          <cell r="CF1065"/>
          <cell r="CG1065"/>
          <cell r="CH1065"/>
          <cell r="CI1065"/>
          <cell r="CJ1065"/>
          <cell r="CK1065"/>
          <cell r="CL1065"/>
          <cell r="CT1065"/>
          <cell r="CU1065"/>
          <cell r="CV1065"/>
          <cell r="CW1065"/>
        </row>
        <row r="1066">
          <cell r="B1066">
            <v>2538</v>
          </cell>
          <cell r="C1066">
            <v>1062</v>
          </cell>
          <cell r="D1066"/>
          <cell r="E1066"/>
          <cell r="F1066"/>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Q1066"/>
          <cell r="R1066"/>
          <cell r="S1066" t="str">
            <v>แขวงเชียงใหม่</v>
          </cell>
          <cell r="T1066" t="str">
            <v>ผบE41</v>
          </cell>
          <cell r="U1066">
            <v>2566</v>
          </cell>
          <cell r="V1066" t="str">
            <v>ผบE1712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BZ1066"/>
          <cell r="CA1066"/>
          <cell r="CB1066">
            <v>1</v>
          </cell>
          <cell r="CC1066"/>
          <cell r="CD1066" t="str">
            <v>นางสาวแก้วกานดา พงษ์ศรี</v>
          </cell>
          <cell r="CE1066"/>
          <cell r="CF1066"/>
          <cell r="CG1066"/>
          <cell r="CH1066"/>
          <cell r="CI1066"/>
          <cell r="CJ1066"/>
          <cell r="CK1066"/>
          <cell r="CL1066"/>
          <cell r="CT1066"/>
          <cell r="CU1066"/>
          <cell r="CV1066"/>
          <cell r="CW1066"/>
        </row>
        <row r="1067">
          <cell r="B1067">
            <v>2539</v>
          </cell>
          <cell r="C1067">
            <v>1063</v>
          </cell>
          <cell r="D1067"/>
          <cell r="E1067"/>
          <cell r="F1067"/>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Q1067"/>
          <cell r="R1067"/>
          <cell r="S1067" t="str">
            <v>แขวงเชียงใหม่</v>
          </cell>
          <cell r="T1067" t="str">
            <v>ผบE7155</v>
          </cell>
          <cell r="U1067">
            <v>2565</v>
          </cell>
          <cell r="V1067" t="str">
            <v>ผบE1682</v>
          </cell>
          <cell r="W1067">
            <v>2566</v>
          </cell>
          <cell r="X1067">
            <v>7</v>
          </cell>
          <cell r="Y1067">
            <v>3</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7"/>
          <cell r="CA1067"/>
          <cell r="CB1067">
            <v>3</v>
          </cell>
          <cell r="CC1067"/>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7"/>
          <cell r="CI1067"/>
          <cell r="CJ1067">
            <v>3</v>
          </cell>
          <cell r="CK1067"/>
          <cell r="CL1067"/>
          <cell r="CT1067"/>
          <cell r="CU1067"/>
          <cell r="CV1067"/>
          <cell r="CW1067"/>
        </row>
        <row r="1068">
          <cell r="B1068">
            <v>2540</v>
          </cell>
          <cell r="C1068">
            <v>1064</v>
          </cell>
          <cell r="D1068"/>
          <cell r="E1068"/>
          <cell r="F1068"/>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Q1068"/>
          <cell r="R1068"/>
          <cell r="S1068" t="str">
            <v>แขวงเชียงใหม่</v>
          </cell>
          <cell r="T1068" t="str">
            <v>ผบE1468</v>
          </cell>
          <cell r="U1068">
            <v>2566</v>
          </cell>
          <cell r="V1068" t="str">
            <v>ผบE3503</v>
          </cell>
          <cell r="W1068">
            <v>2566</v>
          </cell>
          <cell r="X1068">
            <v>22</v>
          </cell>
          <cell r="Y1068">
            <v>5</v>
          </cell>
          <cell r="Z1068">
            <v>2566</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8"/>
          <cell r="CA1068"/>
          <cell r="CB1068">
            <v>4</v>
          </cell>
          <cell r="CC1068"/>
          <cell r="CD1068" t="str">
            <v>นางสาวศรีพรรณ สุวรรณ</v>
          </cell>
          <cell r="CE1068"/>
          <cell r="CF1068"/>
          <cell r="CG1068"/>
          <cell r="CH1068"/>
          <cell r="CI1068"/>
          <cell r="CJ1068"/>
          <cell r="CK1068"/>
          <cell r="CL1068"/>
          <cell r="CT1068"/>
          <cell r="CU1068"/>
          <cell r="CV1068"/>
          <cell r="CW1068"/>
        </row>
        <row r="1069">
          <cell r="B1069">
            <v>2541</v>
          </cell>
          <cell r="C1069">
            <v>1065</v>
          </cell>
          <cell r="D1069"/>
          <cell r="E1069"/>
          <cell r="F1069"/>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Q1069"/>
          <cell r="R1069"/>
          <cell r="S1069" t="str">
            <v>แขวงเชียงดาว</v>
          </cell>
          <cell r="T1069" t="str">
            <v>ผบE336</v>
          </cell>
          <cell r="U1069">
            <v>2563</v>
          </cell>
          <cell r="V1069" t="str">
            <v>ผบE320</v>
          </cell>
          <cell r="W1069">
            <v>2563</v>
          </cell>
          <cell r="X1069"/>
          <cell r="Y1069"/>
          <cell r="Z1069"/>
          <cell r="AA1069">
            <v>10</v>
          </cell>
          <cell r="AB1069">
            <v>11</v>
          </cell>
          <cell r="AC1069">
            <v>2563</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9"/>
          <cell r="CA1069"/>
          <cell r="CB1069">
            <v>5</v>
          </cell>
          <cell r="CC1069"/>
          <cell r="CD1069" t="str">
            <v>นางสาวพิทยาภรณ์ อินทะบุญ</v>
          </cell>
          <cell r="CE1069"/>
          <cell r="CF1069"/>
          <cell r="CG1069"/>
          <cell r="CH1069"/>
          <cell r="CI1069"/>
          <cell r="CJ1069"/>
          <cell r="CK1069"/>
          <cell r="CL1069"/>
          <cell r="CT1069"/>
          <cell r="CU1069"/>
          <cell r="CV1069"/>
          <cell r="CW1069"/>
        </row>
        <row r="1070">
          <cell r="B1070">
            <v>2542</v>
          </cell>
          <cell r="C1070">
            <v>1066</v>
          </cell>
          <cell r="D1070"/>
          <cell r="E1070"/>
          <cell r="F1070"/>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Q1070"/>
          <cell r="R1070"/>
          <cell r="S1070" t="str">
            <v>จังหวัดเชียงใหม่</v>
          </cell>
          <cell r="T1070" t="str">
            <v>ผบE328</v>
          </cell>
          <cell r="U1070">
            <v>2566</v>
          </cell>
          <cell r="V1070" t="str">
            <v>ผบE720</v>
          </cell>
          <cell r="W1070">
            <v>2566</v>
          </cell>
          <cell r="X1070"/>
          <cell r="Y1070"/>
          <cell r="Z1070"/>
          <cell r="AA1070">
            <v>15</v>
          </cell>
          <cell r="AB1070">
            <v>5</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A1070"/>
          <cell r="CB1070">
            <v>3</v>
          </cell>
          <cell r="CC1070" t="str">
            <v>ปฏิยุทธ์</v>
          </cell>
          <cell r="CD1070" t="str">
            <v>นางสาวนิตยา คำอินต๊ะมูล</v>
          </cell>
          <cell r="CE1070"/>
          <cell r="CF1070"/>
          <cell r="CG1070"/>
          <cell r="CH1070"/>
          <cell r="CI1070"/>
          <cell r="CJ1070"/>
          <cell r="CK1070"/>
          <cell r="CL1070"/>
          <cell r="CT1070"/>
          <cell r="CU1070"/>
          <cell r="CV1070"/>
          <cell r="CW1070"/>
        </row>
        <row r="1071">
          <cell r="B1071">
            <v>2543</v>
          </cell>
          <cell r="C1071">
            <v>1067</v>
          </cell>
          <cell r="D1071"/>
          <cell r="E1071"/>
          <cell r="F1071"/>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Q1071"/>
          <cell r="R1071"/>
          <cell r="S1071" t="str">
            <v>จังหวัดเชียงใหม่</v>
          </cell>
          <cell r="T1071" t="str">
            <v>ผบE1806</v>
          </cell>
          <cell r="U1071">
            <v>2565</v>
          </cell>
          <cell r="V1071" t="str">
            <v>ผบE152</v>
          </cell>
          <cell r="W1071">
            <v>2566</v>
          </cell>
          <cell r="X1071"/>
          <cell r="Y1071"/>
          <cell r="Z1071"/>
          <cell r="AA1071">
            <v>31</v>
          </cell>
          <cell r="AB1071">
            <v>12</v>
          </cell>
          <cell r="AC1071">
            <v>2566</v>
          </cell>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1"/>
          <cell r="CA1071"/>
          <cell r="CB1071">
            <v>3</v>
          </cell>
          <cell r="CC1071"/>
          <cell r="CD1071" t="str">
            <v>นางอภิญญา วิถี</v>
          </cell>
          <cell r="CE1071"/>
          <cell r="CF1071"/>
          <cell r="CG1071"/>
          <cell r="CH1071"/>
          <cell r="CI1071"/>
          <cell r="CJ1071"/>
          <cell r="CK1071"/>
          <cell r="CL1071"/>
          <cell r="CT1071"/>
          <cell r="CU1071"/>
          <cell r="CV1071"/>
          <cell r="CW1071"/>
        </row>
        <row r="1072">
          <cell r="B1072">
            <v>2544</v>
          </cell>
          <cell r="C1072">
            <v>1068</v>
          </cell>
          <cell r="D1072"/>
          <cell r="E1072"/>
          <cell r="F1072"/>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Q1072"/>
          <cell r="R1072"/>
          <cell r="S1072" t="str">
            <v>แขวงลำปาง</v>
          </cell>
          <cell r="T1072" t="str">
            <v>ผบE3911</v>
          </cell>
          <cell r="U1072">
            <v>2565</v>
          </cell>
          <cell r="V1072" t="str">
            <v>ผบE4248</v>
          </cell>
          <cell r="W1072">
            <v>2565</v>
          </cell>
          <cell r="X1072">
            <v>28</v>
          </cell>
          <cell r="Y1072">
            <v>11</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cell r="CA1072"/>
          <cell r="CB1072"/>
          <cell r="CC1072"/>
          <cell r="CD1072"/>
          <cell r="CE1072"/>
          <cell r="CF1072"/>
          <cell r="CG1072"/>
          <cell r="CH1072"/>
          <cell r="CI1072"/>
          <cell r="CJ1072"/>
          <cell r="CK1072"/>
          <cell r="CL1072"/>
          <cell r="CT1072"/>
          <cell r="CU1072"/>
          <cell r="CV1072"/>
          <cell r="CW1072"/>
        </row>
        <row r="1073">
          <cell r="B1073">
            <v>2545</v>
          </cell>
          <cell r="C1073">
            <v>1069</v>
          </cell>
          <cell r="D1073"/>
          <cell r="E1073"/>
          <cell r="F1073"/>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R1073"/>
          <cell r="S1073" t="str">
            <v>แขวงเชียงใหม่</v>
          </cell>
          <cell r="T1073" t="str">
            <v>ผบE2734</v>
          </cell>
          <cell r="U1073">
            <v>2566</v>
          </cell>
          <cell r="V1073" t="str">
            <v>ผบE5669</v>
          </cell>
          <cell r="W1073">
            <v>2566</v>
          </cell>
          <cell r="X1073">
            <v>10</v>
          </cell>
          <cell r="Y1073">
            <v>7</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A1073"/>
          <cell r="CB1073">
            <v>4</v>
          </cell>
          <cell r="CC1073"/>
          <cell r="CD1073" t="str">
            <v>นางสาวปราณี แซ่อึ้ง</v>
          </cell>
          <cell r="CE1073"/>
          <cell r="CF1073"/>
          <cell r="CG1073"/>
          <cell r="CH1073"/>
          <cell r="CI1073"/>
          <cell r="CJ1073"/>
          <cell r="CK1073"/>
          <cell r="CL1073"/>
          <cell r="CT1073"/>
          <cell r="CU1073"/>
          <cell r="CV1073"/>
          <cell r="CW1073"/>
        </row>
        <row r="1074">
          <cell r="B1074">
            <v>2546</v>
          </cell>
          <cell r="C1074">
            <v>1070</v>
          </cell>
          <cell r="D1074"/>
          <cell r="E1074"/>
          <cell r="F1074"/>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A1074"/>
          <cell r="CB1074">
            <v>4</v>
          </cell>
          <cell r="CC1074"/>
          <cell r="CD1074" t="str">
            <v>นายสมชาย กันนะ</v>
          </cell>
          <cell r="CE1074"/>
          <cell r="CF1074"/>
          <cell r="CG1074"/>
          <cell r="CH1074"/>
          <cell r="CI1074"/>
          <cell r="CJ1074"/>
          <cell r="CK1074"/>
          <cell r="CL1074"/>
          <cell r="CT1074"/>
          <cell r="CU1074"/>
          <cell r="CV1074"/>
          <cell r="CW1074"/>
        </row>
        <row r="1075">
          <cell r="B1075">
            <v>2547</v>
          </cell>
          <cell r="C1075">
            <v>1071</v>
          </cell>
          <cell r="D1075"/>
          <cell r="E1075"/>
          <cell r="F1075"/>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ผบE44</v>
          </cell>
          <cell r="U1075">
            <v>2566</v>
          </cell>
          <cell r="V1075" t="str">
            <v>ผบE145</v>
          </cell>
          <cell r="W1075">
            <v>2566</v>
          </cell>
          <cell r="X1075">
            <v>21</v>
          </cell>
          <cell r="Y1075">
            <v>2</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A1075"/>
          <cell r="CB1075">
            <v>4</v>
          </cell>
          <cell r="CC1075"/>
          <cell r="CD1075" t="str">
            <v>นางสาวสุรินดา คำคิด</v>
          </cell>
          <cell r="CE1075"/>
          <cell r="CF1075"/>
          <cell r="CG1075"/>
          <cell r="CH1075"/>
          <cell r="CI1075"/>
          <cell r="CJ1075"/>
          <cell r="CK1075"/>
          <cell r="CL1075"/>
          <cell r="CT1075"/>
          <cell r="CU1075"/>
          <cell r="CV1075"/>
          <cell r="CW1075"/>
        </row>
        <row r="1076">
          <cell r="B1076">
            <v>2548</v>
          </cell>
          <cell r="C1076">
            <v>1072</v>
          </cell>
          <cell r="D1076"/>
          <cell r="E1076"/>
          <cell r="F1076"/>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ผบE925</v>
          </cell>
          <cell r="U1076">
            <v>2565</v>
          </cell>
          <cell r="V1076" t="str">
            <v>ผบE21</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6"/>
          <cell r="CA1076"/>
          <cell r="CB1076"/>
          <cell r="CC1076"/>
          <cell r="CD1076" t="str">
            <v>นางสาวกมลชนก คำพลอย</v>
          </cell>
          <cell r="CE1076"/>
          <cell r="CF1076"/>
          <cell r="CG1076"/>
          <cell r="CH1076"/>
          <cell r="CI1076"/>
          <cell r="CJ1076"/>
          <cell r="CK1076"/>
          <cell r="CL1076"/>
          <cell r="CT1076"/>
          <cell r="CU1076"/>
          <cell r="CV1076"/>
          <cell r="CW1076"/>
        </row>
        <row r="1077">
          <cell r="B1077">
            <v>2549</v>
          </cell>
          <cell r="C1077">
            <v>1073</v>
          </cell>
          <cell r="D1077"/>
          <cell r="E1077"/>
          <cell r="F1077"/>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A1077"/>
          <cell r="CB1077">
            <v>4</v>
          </cell>
          <cell r="CC1077"/>
          <cell r="CD1077" t="str">
            <v>นายศักดา วงศ์ตระกูลโลหะ</v>
          </cell>
          <cell r="CE1077"/>
          <cell r="CF1077"/>
          <cell r="CG1077"/>
          <cell r="CH1077"/>
          <cell r="CI1077"/>
          <cell r="CJ1077"/>
          <cell r="CK1077"/>
          <cell r="CL1077"/>
          <cell r="CT1077"/>
          <cell r="CU1077"/>
          <cell r="CV1077"/>
          <cell r="CW1077"/>
        </row>
        <row r="1078">
          <cell r="B1078">
            <v>2550</v>
          </cell>
          <cell r="C1078">
            <v>1074</v>
          </cell>
          <cell r="D1078"/>
          <cell r="E1078"/>
          <cell r="F1078"/>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แขวงเชียงดาว</v>
          </cell>
          <cell r="T1078" t="str">
            <v>ผบE924</v>
          </cell>
          <cell r="U1078">
            <v>2565</v>
          </cell>
          <cell r="V1078" t="str">
            <v>ผบE20</v>
          </cell>
          <cell r="W1078">
            <v>2566</v>
          </cell>
          <cell r="X1078">
            <v>16</v>
          </cell>
          <cell r="Y1078">
            <v>1</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A1078"/>
          <cell r="CB1078">
            <v>5</v>
          </cell>
          <cell r="CC1078"/>
          <cell r="CD1078" t="str">
            <v>นายวรวิทย์  จอมเดช</v>
          </cell>
          <cell r="CE1078"/>
          <cell r="CF1078"/>
          <cell r="CG1078"/>
          <cell r="CH1078"/>
          <cell r="CI1078"/>
          <cell r="CJ1078"/>
          <cell r="CK1078"/>
          <cell r="CL1078"/>
          <cell r="CT1078"/>
          <cell r="CU1078"/>
          <cell r="CV1078"/>
          <cell r="CW1078"/>
        </row>
        <row r="1079">
          <cell r="B1079">
            <v>2551</v>
          </cell>
          <cell r="C1079">
            <v>1075</v>
          </cell>
          <cell r="D1079"/>
          <cell r="E1079"/>
          <cell r="F1079"/>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9"/>
          <cell r="CA1079"/>
          <cell r="CB1079"/>
          <cell r="CC1079"/>
          <cell r="CD1079"/>
          <cell r="CE1079"/>
          <cell r="CF1079"/>
          <cell r="CG1079"/>
          <cell r="CH1079"/>
          <cell r="CI1079"/>
          <cell r="CJ1079"/>
          <cell r="CK1079"/>
          <cell r="CL1079"/>
          <cell r="CT1079"/>
          <cell r="CU1079"/>
          <cell r="CV1079"/>
          <cell r="CW1079"/>
        </row>
        <row r="1080">
          <cell r="B1080">
            <v>2552</v>
          </cell>
          <cell r="C1080">
            <v>1076</v>
          </cell>
          <cell r="D1080"/>
          <cell r="E1080"/>
          <cell r="F1080"/>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Q1080"/>
          <cell r="R1080"/>
          <cell r="S1080" t="str">
            <v>จังหวัดลำพูน</v>
          </cell>
          <cell r="T1080" t="str">
            <v>ผบE929</v>
          </cell>
          <cell r="U1080">
            <v>2566</v>
          </cell>
          <cell r="V1080" t="str">
            <v>ผบE1556</v>
          </cell>
          <cell r="W1080">
            <v>2566</v>
          </cell>
          <cell r="X1080">
            <v>6</v>
          </cell>
          <cell r="Y1080">
            <v>6</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A1080"/>
          <cell r="CB1080">
            <v>3</v>
          </cell>
          <cell r="CC1080"/>
          <cell r="CD1080" t="str">
            <v>นายไชยากร ธารสุขวงศ์ไชย</v>
          </cell>
          <cell r="CE1080"/>
          <cell r="CF1080"/>
          <cell r="CG1080"/>
          <cell r="CH1080"/>
          <cell r="CI1080"/>
          <cell r="CJ1080"/>
          <cell r="CK1080"/>
          <cell r="CL1080"/>
          <cell r="CT1080"/>
          <cell r="CU1080"/>
          <cell r="CV1080"/>
          <cell r="CW1080"/>
        </row>
        <row r="1081">
          <cell r="B1081">
            <v>2553</v>
          </cell>
          <cell r="C1081">
            <v>1077</v>
          </cell>
          <cell r="D1081"/>
          <cell r="E1081"/>
          <cell r="F1081"/>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A1081"/>
          <cell r="CB1081">
            <v>1</v>
          </cell>
          <cell r="CC1081"/>
          <cell r="CD1081" t="str">
            <v>นางสาวเอมสิรินันท์ ท่าทาง</v>
          </cell>
          <cell r="CE1081"/>
          <cell r="CF1081"/>
          <cell r="CG1081"/>
          <cell r="CH1081"/>
          <cell r="CI1081"/>
          <cell r="CJ1081"/>
          <cell r="CK1081"/>
          <cell r="CL1081"/>
          <cell r="CT1081"/>
          <cell r="CU1081"/>
          <cell r="CV1081"/>
          <cell r="CW1081"/>
        </row>
        <row r="1082">
          <cell r="B1082">
            <v>2554</v>
          </cell>
          <cell r="C1082">
            <v>1078</v>
          </cell>
          <cell r="D1082"/>
          <cell r="E1082"/>
          <cell r="F1082"/>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ผบE708</v>
          </cell>
          <cell r="U1082">
            <v>2566</v>
          </cell>
          <cell r="V1082" t="str">
            <v>ผบE908</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A1082"/>
          <cell r="CB1082">
            <v>6</v>
          </cell>
          <cell r="CC1082"/>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I1082"/>
          <cell r="CJ1082"/>
          <cell r="CK1082" t="str">
            <v>ปฏิยุทธ์</v>
          </cell>
          <cell r="CL1082"/>
          <cell r="CT1082"/>
          <cell r="CU1082"/>
          <cell r="CV1082"/>
          <cell r="CW1082"/>
        </row>
        <row r="1083">
          <cell r="B1083">
            <v>2555</v>
          </cell>
          <cell r="C1083">
            <v>1079</v>
          </cell>
          <cell r="D1083"/>
          <cell r="E1083"/>
          <cell r="F1083"/>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Q1083"/>
          <cell r="R1083"/>
          <cell r="S1083" t="str">
            <v>จังหวัดฮอด</v>
          </cell>
          <cell r="T1083" t="str">
            <v>ผบE709</v>
          </cell>
          <cell r="U1083">
            <v>2566</v>
          </cell>
          <cell r="V1083" t="str">
            <v>ผบE909</v>
          </cell>
          <cell r="W1083">
            <v>2566</v>
          </cell>
          <cell r="X1083"/>
          <cell r="Y1083"/>
          <cell r="Z1083"/>
          <cell r="AA1083">
            <v>26</v>
          </cell>
          <cell r="AB1083">
            <v>7</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A1083"/>
          <cell r="CB1083">
            <v>5</v>
          </cell>
          <cell r="CC1083"/>
          <cell r="CD1083" t="str">
            <v>นายประจักษ์ แก้วจันทร์</v>
          </cell>
          <cell r="CE1083"/>
          <cell r="CF1083"/>
          <cell r="CG1083"/>
          <cell r="CH1083"/>
          <cell r="CI1083"/>
          <cell r="CJ1083"/>
          <cell r="CK1083"/>
          <cell r="CL1083"/>
          <cell r="CT1083"/>
          <cell r="CU1083"/>
          <cell r="CV1083"/>
          <cell r="CW1083"/>
        </row>
        <row r="1084">
          <cell r="B1084">
            <v>2556</v>
          </cell>
          <cell r="C1084">
            <v>1080</v>
          </cell>
          <cell r="D1084"/>
          <cell r="E1084"/>
          <cell r="F1084"/>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แขวงเชียงใหม่</v>
          </cell>
          <cell r="T1084" t="str">
            <v>ผบE7755</v>
          </cell>
          <cell r="U1084">
            <v>2565</v>
          </cell>
          <cell r="V1084" t="str">
            <v>ผบE2349</v>
          </cell>
          <cell r="W1084">
            <v>2566</v>
          </cell>
          <cell r="X1084"/>
          <cell r="Y1084"/>
          <cell r="Z1084"/>
          <cell r="AA1084">
            <v>25</v>
          </cell>
          <cell r="AB1084">
            <v>4</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A1084"/>
          <cell r="CB1084">
            <v>3</v>
          </cell>
          <cell r="CC1084"/>
          <cell r="CD1084" t="str">
            <v>นายอานิสงส์ เจริญธรรม</v>
          </cell>
          <cell r="CE1084"/>
          <cell r="CF1084"/>
          <cell r="CG1084"/>
          <cell r="CH1084"/>
          <cell r="CI1084"/>
          <cell r="CJ1084"/>
          <cell r="CK1084"/>
          <cell r="CL1084"/>
          <cell r="CT1084"/>
          <cell r="CU1084"/>
          <cell r="CV1084"/>
          <cell r="CW1084"/>
        </row>
        <row r="1085">
          <cell r="B1085">
            <v>2557</v>
          </cell>
          <cell r="C1085">
            <v>1081</v>
          </cell>
          <cell r="D1085"/>
          <cell r="E1085"/>
          <cell r="F1085"/>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Q1085"/>
          <cell r="R1085"/>
          <cell r="S1085" t="str">
            <v>จังหวัดฮอด</v>
          </cell>
          <cell r="T1085" t="str">
            <v>ผบE850</v>
          </cell>
          <cell r="U1085">
            <v>2566</v>
          </cell>
          <cell r="V1085" t="str">
            <v>ผบE1096</v>
          </cell>
          <cell r="W1085">
            <v>2566</v>
          </cell>
          <cell r="X1085">
            <v>18</v>
          </cell>
          <cell r="Y1085">
            <v>9</v>
          </cell>
          <cell r="Z1085">
            <v>2566</v>
          </cell>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A1085"/>
          <cell r="CB1085">
            <v>3</v>
          </cell>
          <cell r="CC1085"/>
          <cell r="CD1085" t="str">
            <v>นางสาวแก่นจันทร์ ดีอูป</v>
          </cell>
          <cell r="CE1085"/>
          <cell r="CF1085"/>
          <cell r="CG1085"/>
          <cell r="CH1085"/>
          <cell r="CI1085"/>
          <cell r="CJ1085"/>
          <cell r="CK1085"/>
          <cell r="CL1085"/>
          <cell r="CT1085"/>
          <cell r="CU1085"/>
          <cell r="CV1085"/>
          <cell r="CW1085"/>
        </row>
        <row r="1086">
          <cell r="B1086">
            <v>2558</v>
          </cell>
          <cell r="C1086">
            <v>1082</v>
          </cell>
          <cell r="D1086"/>
          <cell r="E1086"/>
          <cell r="F1086"/>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Q1086"/>
          <cell r="R1086"/>
          <cell r="S1086" t="str">
            <v>แขวงเชียงใหม่</v>
          </cell>
          <cell r="T1086" t="str">
            <v>ผบE2730</v>
          </cell>
          <cell r="U1086">
            <v>2566</v>
          </cell>
          <cell r="V1086">
            <v>5666</v>
          </cell>
          <cell r="W1086">
            <v>2566</v>
          </cell>
          <cell r="X1086"/>
          <cell r="Y1086"/>
          <cell r="Z1086"/>
          <cell r="AA1086">
            <v>10</v>
          </cell>
          <cell r="AB1086">
            <v>7</v>
          </cell>
          <cell r="AC1086">
            <v>2566</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A1086"/>
          <cell r="CB1086">
            <v>2</v>
          </cell>
          <cell r="CC1086"/>
          <cell r="CD1086" t="str">
            <v>นายธนวัฒน์ กันธา</v>
          </cell>
          <cell r="CE1086"/>
          <cell r="CF1086"/>
          <cell r="CG1086"/>
          <cell r="CH1086"/>
          <cell r="CI1086"/>
          <cell r="CJ1086"/>
          <cell r="CK1086"/>
          <cell r="CL1086"/>
          <cell r="CT1086"/>
          <cell r="CU1086"/>
          <cell r="CV1086"/>
          <cell r="CW1086"/>
        </row>
        <row r="1087">
          <cell r="B1087">
            <v>2559</v>
          </cell>
          <cell r="C1087">
            <v>1083</v>
          </cell>
          <cell r="D1087"/>
          <cell r="E1087"/>
          <cell r="F1087"/>
          <cell r="G1087"/>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Q1087"/>
          <cell r="R1087"/>
          <cell r="S1087" t="str">
            <v>จังหวัดฝาง</v>
          </cell>
          <cell r="T1087" t="str">
            <v>ผบE1031</v>
          </cell>
          <cell r="U1087">
            <v>2566</v>
          </cell>
          <cell r="V1087" t="str">
            <v>ผบE1200</v>
          </cell>
          <cell r="W1087">
            <v>2566</v>
          </cell>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7"/>
          <cell r="CA1087"/>
          <cell r="CB1087">
            <v>4</v>
          </cell>
          <cell r="CC1087"/>
          <cell r="CD1087" t="str">
            <v>นางสาวนันธิกา สุภา</v>
          </cell>
          <cell r="CE1087"/>
          <cell r="CF1087"/>
          <cell r="CG1087"/>
          <cell r="CH1087"/>
          <cell r="CI1087"/>
          <cell r="CJ1087"/>
          <cell r="CK1087"/>
          <cell r="CL1087"/>
          <cell r="CT1087"/>
          <cell r="CU1087"/>
          <cell r="CV1087"/>
          <cell r="CW1087"/>
        </row>
        <row r="1088">
          <cell r="B1088">
            <v>2560</v>
          </cell>
          <cell r="C1088">
            <v>1084</v>
          </cell>
          <cell r="D1088"/>
          <cell r="E1088"/>
          <cell r="F1088"/>
          <cell r="G1088"/>
          <cell r="H1088" t="str">
            <v>นาง</v>
          </cell>
          <cell r="I1088" t="str">
            <v>กฤษณา</v>
          </cell>
          <cell r="J1088" t="str">
            <v>โค้วตระกูล</v>
          </cell>
          <cell r="K1088" t="str">
            <v>3-5009-00346-79-5</v>
          </cell>
          <cell r="L1088" t="str">
            <v>ฝาง</v>
          </cell>
          <cell r="M1088"/>
          <cell r="N1088"/>
          <cell r="O1088" t="str">
            <v>สินเชื่อพัฒนาองค์กร</v>
          </cell>
          <cell r="P1088" t="str">
            <v>1.บุคคลค้ำประกัน</v>
          </cell>
          <cell r="Q1088"/>
          <cell r="R1088"/>
          <cell r="S1088" t="str">
            <v>จังหวัดฝาง</v>
          </cell>
          <cell r="T1088" t="str">
            <v>ผบE1027</v>
          </cell>
          <cell r="U1088">
            <v>2566</v>
          </cell>
          <cell r="V1088" t="str">
            <v>ผบE1335</v>
          </cell>
          <cell r="W1088">
            <v>2566</v>
          </cell>
          <cell r="X1088">
            <v>31</v>
          </cell>
          <cell r="Y1088">
            <v>11</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8"/>
          <cell r="CA1088"/>
          <cell r="CB1088"/>
          <cell r="CC1088"/>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8"/>
          <cell r="CI1088"/>
          <cell r="CJ1088">
            <v>8</v>
          </cell>
          <cell r="CK1088"/>
          <cell r="CL1088"/>
          <cell r="CT1088"/>
          <cell r="CU1088"/>
          <cell r="CV1088"/>
          <cell r="CW1088"/>
        </row>
        <row r="1089">
          <cell r="B1089">
            <v>2561</v>
          </cell>
          <cell r="C1089">
            <v>1085</v>
          </cell>
          <cell r="D1089"/>
          <cell r="E1089"/>
          <cell r="F1089"/>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Q1089"/>
          <cell r="R1089"/>
          <cell r="S1089" t="str">
            <v>แขวงเชียงใหม่</v>
          </cell>
          <cell r="T1089" t="str">
            <v>ผบE1909</v>
          </cell>
          <cell r="U1089">
            <v>2566</v>
          </cell>
          <cell r="V1089">
            <v>3386</v>
          </cell>
          <cell r="W1089">
            <v>2566</v>
          </cell>
          <cell r="X1089"/>
          <cell r="Y1089"/>
          <cell r="Z1089"/>
          <cell r="AA1089">
            <v>19</v>
          </cell>
          <cell r="AB1089">
            <v>5</v>
          </cell>
          <cell r="AC1089">
            <v>2566</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A1089"/>
          <cell r="CB1089"/>
          <cell r="CC1089"/>
          <cell r="CD1089" t="str">
            <v>นางสาวพัชรพร ลาภโต</v>
          </cell>
          <cell r="CE1089"/>
          <cell r="CF1089"/>
          <cell r="CG1089"/>
          <cell r="CH1089"/>
          <cell r="CI1089"/>
          <cell r="CJ1089"/>
          <cell r="CK1089"/>
          <cell r="CL1089"/>
          <cell r="CT1089"/>
          <cell r="CU1089"/>
          <cell r="CV1089"/>
          <cell r="CW1089"/>
        </row>
        <row r="1090">
          <cell r="B1090">
            <v>2562</v>
          </cell>
          <cell r="C1090">
            <v>1086</v>
          </cell>
          <cell r="D1090"/>
          <cell r="E1090"/>
          <cell r="F1090"/>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แขวงเชียงใหม่</v>
          </cell>
          <cell r="T1090" t="str">
            <v>ผบE2740</v>
          </cell>
          <cell r="U1090">
            <v>2566</v>
          </cell>
          <cell r="V1090" t="str">
            <v>ผบE5703</v>
          </cell>
          <cell r="W1090">
            <v>2566</v>
          </cell>
          <cell r="X1090">
            <v>10</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90"/>
          <cell r="CA1090"/>
          <cell r="CB1090">
            <v>5</v>
          </cell>
          <cell r="CC1090"/>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90"/>
          <cell r="CI1090"/>
          <cell r="CJ1090">
            <v>5</v>
          </cell>
          <cell r="CK1090"/>
          <cell r="CL1090"/>
          <cell r="CT1090"/>
          <cell r="CU1090"/>
          <cell r="CV1090"/>
          <cell r="CW1090"/>
        </row>
        <row r="1091">
          <cell r="B1091">
            <v>2563</v>
          </cell>
          <cell r="C1091">
            <v>1087</v>
          </cell>
          <cell r="D1091"/>
          <cell r="E1091"/>
          <cell r="F1091"/>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Q1091"/>
          <cell r="R1091"/>
          <cell r="S1091" t="str">
            <v>แขวงเชียงดาว</v>
          </cell>
          <cell r="T1091" t="str">
            <v>ผบE466</v>
          </cell>
          <cell r="U1091">
            <v>2566</v>
          </cell>
          <cell r="V1091" t="str">
            <v>ผบE579</v>
          </cell>
          <cell r="W1091">
            <v>2566</v>
          </cell>
          <cell r="X1091">
            <v>4</v>
          </cell>
          <cell r="Y1091">
            <v>7</v>
          </cell>
          <cell r="Z1091">
            <v>2566</v>
          </cell>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1"/>
          <cell r="CA1091"/>
          <cell r="CB1091">
            <v>5</v>
          </cell>
          <cell r="CC1091"/>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1"/>
          <cell r="CI1091"/>
          <cell r="CJ1091">
            <v>5</v>
          </cell>
          <cell r="CK1091"/>
          <cell r="CL1091"/>
          <cell r="CT1091"/>
          <cell r="CU1091"/>
          <cell r="CV1091"/>
          <cell r="CW1091"/>
        </row>
        <row r="1092">
          <cell r="B1092">
            <v>2564</v>
          </cell>
          <cell r="C1092">
            <v>1088</v>
          </cell>
          <cell r="D1092"/>
          <cell r="E1092"/>
          <cell r="F1092"/>
          <cell r="G1092">
            <v>800029149260</v>
          </cell>
          <cell r="H1092" t="str">
            <v>นางสาว</v>
          </cell>
          <cell r="I1092" t="str">
            <v>วรรณวิภา</v>
          </cell>
          <cell r="J1092" t="str">
            <v>คำใจ</v>
          </cell>
          <cell r="K1092"/>
          <cell r="L1092" t="str">
            <v>อมก๋อย</v>
          </cell>
          <cell r="M1092" t="str">
            <v>เชียงใหม่ 3</v>
          </cell>
          <cell r="N1092">
            <v>8</v>
          </cell>
          <cell r="O1092" t="str">
            <v>สินเชื่อธนาคารประชาชน</v>
          </cell>
          <cell r="P1092" t="str">
            <v>1.บุคคลค้ำประกัน</v>
          </cell>
          <cell r="Q1092"/>
          <cell r="R1092"/>
          <cell r="S1092" t="str">
            <v>จังหวัดฮอด</v>
          </cell>
          <cell r="T1092" t="str">
            <v>ผบE504</v>
          </cell>
          <cell r="U1092">
            <v>2564</v>
          </cell>
          <cell r="V1092" t="str">
            <v>ผบE628</v>
          </cell>
          <cell r="W1092">
            <v>2564</v>
          </cell>
          <cell r="X1092"/>
          <cell r="Y1092"/>
          <cell r="Z1092"/>
          <cell r="AA1092">
            <v>25</v>
          </cell>
          <cell r="AB1092">
            <v>10</v>
          </cell>
          <cell r="AC1092">
            <v>2564</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X1092"/>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A1092"/>
          <cell r="CB1092">
            <v>3</v>
          </cell>
          <cell r="CC1092"/>
          <cell r="CD1092" t="str">
            <v>นางสาววรรณวิภา คำใจ</v>
          </cell>
          <cell r="CE1092"/>
          <cell r="CF1092"/>
          <cell r="CG1092"/>
          <cell r="CH1092"/>
          <cell r="CI1092"/>
          <cell r="CJ1092"/>
          <cell r="CK1092"/>
          <cell r="CL1092"/>
          <cell r="CT1092"/>
          <cell r="CU1092"/>
          <cell r="CV1092"/>
          <cell r="CW1092"/>
        </row>
        <row r="1093">
          <cell r="B1093">
            <v>2565</v>
          </cell>
          <cell r="C1093">
            <v>1089</v>
          </cell>
          <cell r="D1093"/>
          <cell r="E1093"/>
          <cell r="F1093"/>
          <cell r="G1093">
            <v>800017921357</v>
          </cell>
          <cell r="H1093" t="str">
            <v>นางสาว</v>
          </cell>
          <cell r="I1093" t="str">
            <v>ธิตินันท์</v>
          </cell>
          <cell r="J1093" t="str">
            <v>เรือนจินเจ็ก</v>
          </cell>
          <cell r="K1093"/>
          <cell r="L1093" t="str">
            <v>ฮอด</v>
          </cell>
          <cell r="M1093" t="str">
            <v>เชียงใหม่ 3</v>
          </cell>
          <cell r="N1093">
            <v>8</v>
          </cell>
          <cell r="O1093"/>
          <cell r="P1093" t="str">
            <v>1.บุคคลค้ำประกัน</v>
          </cell>
          <cell r="Q1093"/>
          <cell r="R1093"/>
          <cell r="S1093" t="str">
            <v>แขวงเชียงใหม่</v>
          </cell>
          <cell r="T1093" t="str">
            <v>ผบ.5799</v>
          </cell>
          <cell r="U1093">
            <v>2557</v>
          </cell>
          <cell r="V1093" t="str">
            <v>ผบ.6210</v>
          </cell>
          <cell r="W1093">
            <v>2557</v>
          </cell>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BV1093"/>
          <cell r="BW1093"/>
          <cell r="BX1093"/>
          <cell r="BY1093"/>
          <cell r="BZ1093"/>
          <cell r="CA1093"/>
          <cell r="CB1093"/>
          <cell r="CC1093"/>
          <cell r="CD1093" t="str">
            <v>นางสาวธิตินันท์ เรือนจินเจ็ก</v>
          </cell>
          <cell r="CE1093"/>
          <cell r="CF1093"/>
          <cell r="CG1093"/>
          <cell r="CH1093"/>
          <cell r="CI1093"/>
          <cell r="CJ1093"/>
          <cell r="CK1093"/>
          <cell r="CL1093"/>
          <cell r="CT1093"/>
          <cell r="CU1093"/>
          <cell r="CV1093"/>
          <cell r="CW1093"/>
        </row>
        <row r="1094">
          <cell r="B1094">
            <v>2566</v>
          </cell>
          <cell r="C1094">
            <v>1090</v>
          </cell>
          <cell r="D1094"/>
          <cell r="E1094"/>
          <cell r="F1094"/>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X1094"/>
          <cell r="Y1094"/>
          <cell r="Z1094"/>
          <cell r="AA1094">
            <v>15</v>
          </cell>
          <cell r="AB1094">
            <v>5</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cell r="CA1094"/>
          <cell r="CB1094"/>
          <cell r="CC1094"/>
          <cell r="CD1094"/>
          <cell r="CE1094"/>
          <cell r="CF1094"/>
          <cell r="CG1094"/>
          <cell r="CH1094"/>
          <cell r="CI1094"/>
          <cell r="CJ1094"/>
          <cell r="CK1094"/>
          <cell r="CL1094"/>
          <cell r="CT1094"/>
          <cell r="CU1094"/>
          <cell r="CV1094"/>
          <cell r="CW1094"/>
        </row>
        <row r="1095">
          <cell r="B1095">
            <v>2567</v>
          </cell>
          <cell r="C1095">
            <v>1091</v>
          </cell>
          <cell r="D1095"/>
          <cell r="E1095"/>
          <cell r="F1095"/>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Q1095"/>
          <cell r="R1095"/>
          <cell r="S1095" t="str">
            <v>จังหวัดลำพูน</v>
          </cell>
          <cell r="T1095" t="str">
            <v>ผบE3372</v>
          </cell>
          <cell r="U1095">
            <v>2566</v>
          </cell>
          <cell r="V1095" t="str">
            <v>ผบE4046</v>
          </cell>
          <cell r="W1095">
            <v>2566</v>
          </cell>
          <cell r="X1095"/>
          <cell r="Y1095"/>
          <cell r="Z1095"/>
          <cell r="AA1095">
            <v>20</v>
          </cell>
          <cell r="AB1095">
            <v>11</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X1095"/>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A1095"/>
          <cell r="CB1095">
            <v>6</v>
          </cell>
          <cell r="CC1095"/>
          <cell r="CD1095" t="str">
            <v>นางสาวณวรา หยองอนุกูล</v>
          </cell>
          <cell r="CE1095"/>
          <cell r="CF1095"/>
          <cell r="CG1095"/>
          <cell r="CH1095"/>
          <cell r="CI1095"/>
          <cell r="CJ1095"/>
          <cell r="CK1095"/>
          <cell r="CL1095"/>
          <cell r="CT1095"/>
          <cell r="CU1095"/>
          <cell r="CV1095"/>
          <cell r="CW1095"/>
        </row>
        <row r="1096">
          <cell r="B1096">
            <v>2568</v>
          </cell>
          <cell r="C1096">
            <v>1092</v>
          </cell>
          <cell r="D1096"/>
          <cell r="E1096"/>
          <cell r="F1096"/>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Q1096"/>
          <cell r="R1096"/>
          <cell r="S1096" t="str">
            <v>จังหวัดเชียงใหม่</v>
          </cell>
          <cell r="T1096" t="str">
            <v>ผบE68</v>
          </cell>
          <cell r="U1096">
            <v>2566</v>
          </cell>
          <cell r="V1096" t="str">
            <v>ผบE470</v>
          </cell>
          <cell r="W1096">
            <v>2566</v>
          </cell>
          <cell r="X1096"/>
          <cell r="Y1096"/>
          <cell r="Z1096"/>
          <cell r="AA1096">
            <v>29</v>
          </cell>
          <cell r="AB1096">
            <v>3</v>
          </cell>
          <cell r="AC1096">
            <v>2566</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A1096"/>
          <cell r="CB1096">
            <v>3</v>
          </cell>
          <cell r="CC1096"/>
          <cell r="CD1096" t="str">
            <v>นายวัชระ บัวใหญ่</v>
          </cell>
          <cell r="CE1096"/>
          <cell r="CF1096"/>
          <cell r="CG1096"/>
          <cell r="CH1096"/>
          <cell r="CI1096"/>
          <cell r="CJ1096"/>
          <cell r="CK1096"/>
          <cell r="CL1096"/>
          <cell r="CT1096"/>
          <cell r="CU1096"/>
          <cell r="CV1096"/>
          <cell r="CW1096"/>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cell r="CA1097"/>
          <cell r="CB1097"/>
          <cell r="CC1097"/>
          <cell r="CD1097"/>
          <cell r="CE1097"/>
          <cell r="CF1097"/>
          <cell r="CG1097"/>
          <cell r="CH1097"/>
          <cell r="CI1097"/>
          <cell r="CJ1097"/>
          <cell r="CK1097"/>
          <cell r="CL1097"/>
          <cell r="CU1097"/>
          <cell r="CV1097"/>
          <cell r="CW1097"/>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K1098"/>
          <cell r="L1098" t="str">
            <v>ไชยปราการ</v>
          </cell>
          <cell r="M1098" t="str">
            <v>เชียงใหม่ 2</v>
          </cell>
          <cell r="N1098">
            <v>8</v>
          </cell>
          <cell r="O1098" t="str">
            <v>สินเชื่อธนาคารประชาชน</v>
          </cell>
          <cell r="P1098"/>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A1098"/>
          <cell r="CB1098">
            <v>6</v>
          </cell>
          <cell r="CC1098" t="str">
            <v>นุสบา</v>
          </cell>
          <cell r="CD1098"/>
          <cell r="CE1098"/>
          <cell r="CF1098"/>
          <cell r="CG1098"/>
          <cell r="CH1098"/>
          <cell r="CI1098"/>
          <cell r="CJ1098"/>
          <cell r="CK1098"/>
          <cell r="CL1098"/>
          <cell r="CT1098">
            <v>243936</v>
          </cell>
          <cell r="CU1098"/>
          <cell r="CV1098"/>
          <cell r="CW1098"/>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X1099"/>
          <cell r="Y1099"/>
          <cell r="Z1099"/>
          <cell r="AA1099">
            <v>4</v>
          </cell>
          <cell r="AB1099">
            <v>8</v>
          </cell>
          <cell r="AC1099">
            <v>2563</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A1099"/>
          <cell r="CB1099">
            <v>2</v>
          </cell>
          <cell r="CC1099" t="str">
            <v>ธิติพร</v>
          </cell>
          <cell r="CD1099"/>
          <cell r="CE1099"/>
          <cell r="CF1099"/>
          <cell r="CG1099"/>
          <cell r="CH1099"/>
          <cell r="CI1099"/>
          <cell r="CJ1099"/>
          <cell r="CK1099"/>
          <cell r="CL1099"/>
          <cell r="CT1099">
            <v>243857</v>
          </cell>
          <cell r="CU1099"/>
          <cell r="CV1099"/>
          <cell r="CW1099"/>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X1100"/>
          <cell r="Y1100"/>
          <cell r="Z1100"/>
          <cell r="AA1100">
            <v>19</v>
          </cell>
          <cell r="AB1100">
            <v>4</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A1100"/>
          <cell r="CB1100">
            <v>2</v>
          </cell>
          <cell r="CC1100" t="str">
            <v>ธิติพร</v>
          </cell>
          <cell r="CD1100"/>
          <cell r="CE1100"/>
          <cell r="CF1100"/>
          <cell r="CG1100"/>
          <cell r="CH1100"/>
          <cell r="CI1100"/>
          <cell r="CJ1100"/>
          <cell r="CK1100"/>
          <cell r="CL1100"/>
          <cell r="CT1100">
            <v>243857</v>
          </cell>
          <cell r="CU1100"/>
          <cell r="CV1100"/>
          <cell r="CW1100"/>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X1101"/>
          <cell r="Y1101"/>
          <cell r="Z1101"/>
          <cell r="AA1101">
            <v>6</v>
          </cell>
          <cell r="AB1101">
            <v>12</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A1101"/>
          <cell r="CB1101">
            <v>4</v>
          </cell>
          <cell r="CC1101"/>
          <cell r="CD1101" t="str">
            <v>นางสาวโชติรส ประทุมมา</v>
          </cell>
          <cell r="CE1101"/>
          <cell r="CF1101"/>
          <cell r="CG1101"/>
          <cell r="CH1101"/>
          <cell r="CI1101"/>
          <cell r="CJ1101"/>
          <cell r="CK1101"/>
          <cell r="CL1101"/>
          <cell r="CT1101"/>
          <cell r="CU1101"/>
          <cell r="CV1101"/>
          <cell r="CW1101"/>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X1102"/>
          <cell r="Y1102"/>
          <cell r="Z1102"/>
          <cell r="AA1102">
            <v>15</v>
          </cell>
          <cell r="AB1102">
            <v>3</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A1102"/>
          <cell r="CB1102">
            <v>5</v>
          </cell>
          <cell r="CC1102"/>
          <cell r="CD1102" t="str">
            <v>นางสาวศิราณี ฟูเมือง</v>
          </cell>
          <cell r="CE1102"/>
          <cell r="CF1102"/>
          <cell r="CG1102"/>
          <cell r="CH1102"/>
          <cell r="CI1102"/>
          <cell r="CJ1102"/>
          <cell r="CK1102"/>
          <cell r="CL1102"/>
          <cell r="CT1102"/>
          <cell r="CU1102"/>
          <cell r="CV1102"/>
          <cell r="CW1102"/>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X1103"/>
          <cell r="Y1103"/>
          <cell r="Z1103"/>
          <cell r="AA1103">
            <v>21</v>
          </cell>
          <cell r="AB1103">
            <v>11</v>
          </cell>
          <cell r="AC1103">
            <v>2564</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A1103"/>
          <cell r="CB1103">
            <v>3</v>
          </cell>
          <cell r="CC1103" t="str">
            <v>ธิติพร</v>
          </cell>
          <cell r="CE1103"/>
          <cell r="CF1103"/>
          <cell r="CG1103"/>
          <cell r="CH1103"/>
          <cell r="CI1103"/>
          <cell r="CJ1103"/>
          <cell r="CK1103"/>
          <cell r="CL1103"/>
          <cell r="CM1103"/>
          <cell r="CN1103"/>
          <cell r="CO1103"/>
          <cell r="CP1103"/>
          <cell r="CQ1103"/>
          <cell r="CR1103"/>
          <cell r="CS1103"/>
          <cell r="CT1103">
            <v>243840</v>
          </cell>
          <cell r="CU1103"/>
          <cell r="CV1103"/>
          <cell r="CW1103"/>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X1104"/>
          <cell r="Y1104"/>
          <cell r="Z1104"/>
          <cell r="AA1104">
            <v>20</v>
          </cell>
          <cell r="AB1104">
            <v>10</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row>
        <row r="1105">
          <cell r="B1105">
            <v>2581</v>
          </cell>
          <cell r="C1105">
            <v>1101</v>
          </cell>
          <cell r="D1105"/>
          <cell r="E1105"/>
          <cell r="F1105"/>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ผบE434</v>
          </cell>
          <cell r="U1105">
            <v>2565</v>
          </cell>
          <cell r="V1105" t="str">
            <v>ผบE544</v>
          </cell>
          <cell r="W1105">
            <v>2565</v>
          </cell>
          <cell r="X1105"/>
          <cell r="Y1105"/>
          <cell r="Z1105"/>
          <cell r="AA1105">
            <v>27</v>
          </cell>
          <cell r="AB1105">
            <v>7</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A1105"/>
          <cell r="CB1105">
            <v>4</v>
          </cell>
          <cell r="CC1105"/>
          <cell r="CD1105"/>
          <cell r="CE1105"/>
          <cell r="CF1105"/>
          <cell r="CG1105"/>
          <cell r="CH1105"/>
          <cell r="CI1105"/>
          <cell r="CJ1105"/>
          <cell r="CK1105"/>
          <cell r="CT1105"/>
          <cell r="CU1105"/>
          <cell r="CV1105"/>
          <cell r="CW1105"/>
        </row>
        <row r="1106">
          <cell r="B1106">
            <v>2582</v>
          </cell>
          <cell r="C1106">
            <v>1102</v>
          </cell>
          <cell r="D1106"/>
          <cell r="E1106"/>
          <cell r="F1106"/>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cell r="R1106"/>
          <cell r="S1106" t="str">
            <v>จังหวัดฮอด</v>
          </cell>
          <cell r="T1106" t="str">
            <v>ผบE429</v>
          </cell>
          <cell r="U1106">
            <v>2565</v>
          </cell>
          <cell r="V1106" t="str">
            <v>ผบE626</v>
          </cell>
          <cell r="W1106">
            <v>2565</v>
          </cell>
          <cell r="X1106"/>
          <cell r="Y1106"/>
          <cell r="Z1106"/>
          <cell r="AA1106">
            <v>23</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t="str">
            <v xml:space="preserve"> </v>
          </cell>
          <cell r="BA1106"/>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3</v>
          </cell>
          <cell r="CC1106"/>
          <cell r="CD1106"/>
          <cell r="CE1106"/>
          <cell r="CF1106"/>
          <cell r="CG1106"/>
          <cell r="CH1106"/>
          <cell r="CI1106"/>
          <cell r="CJ1106"/>
          <cell r="CK1106"/>
          <cell r="CT1106"/>
          <cell r="CU1106"/>
          <cell r="CV1106"/>
          <cell r="CW1106"/>
        </row>
        <row r="1107">
          <cell r="B1107">
            <v>2583</v>
          </cell>
          <cell r="C1107">
            <v>1103</v>
          </cell>
          <cell r="D1107"/>
          <cell r="E1107"/>
          <cell r="F1107"/>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Q1107"/>
          <cell r="R1107"/>
          <cell r="S1107" t="str">
            <v>แขวงเชียงใหม่</v>
          </cell>
          <cell r="T1107" t="str">
            <v>ผบ.889</v>
          </cell>
          <cell r="U1107">
            <v>2565</v>
          </cell>
          <cell r="V1107" t="str">
            <v>ผบ.1303</v>
          </cell>
          <cell r="W1107">
            <v>2565</v>
          </cell>
          <cell r="X1107"/>
          <cell r="Y1107"/>
          <cell r="Z1107"/>
          <cell r="AA1107">
            <v>17</v>
          </cell>
          <cell r="AB1107">
            <v>8</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A1107"/>
          <cell r="CB1107">
            <v>4</v>
          </cell>
          <cell r="CC1107"/>
          <cell r="CD1107"/>
          <cell r="CE1107"/>
          <cell r="CF1107"/>
          <cell r="CG1107"/>
          <cell r="CH1107"/>
          <cell r="CI1107"/>
          <cell r="CJ1107"/>
          <cell r="CK1107"/>
          <cell r="CT1107"/>
          <cell r="CU1107"/>
          <cell r="CV1107"/>
          <cell r="CW1107"/>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X1108"/>
          <cell r="Y1108"/>
          <cell r="Z1108"/>
          <cell r="AA1108">
            <v>27</v>
          </cell>
          <cell r="AB1108">
            <v>7</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A1108"/>
          <cell r="CB1108">
            <v>4</v>
          </cell>
          <cell r="CC1108"/>
          <cell r="CD1108"/>
          <cell r="CE1108"/>
          <cell r="CF1108"/>
          <cell r="CG1108"/>
          <cell r="CH1108"/>
          <cell r="CI1108"/>
          <cell r="CJ1108"/>
          <cell r="CK1108"/>
          <cell r="CT1108"/>
          <cell r="CU1108"/>
          <cell r="CV1108"/>
          <cell r="CW1108"/>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X1109"/>
          <cell r="Y1109"/>
          <cell r="Z1109"/>
          <cell r="AA1109">
            <v>25</v>
          </cell>
          <cell r="AB1109">
            <v>10</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A1109"/>
          <cell r="CB1109">
            <v>3</v>
          </cell>
          <cell r="CC1109" t="str">
            <v>ธิติพร</v>
          </cell>
          <cell r="CD1109"/>
          <cell r="CE1109"/>
          <cell r="CF1109"/>
          <cell r="CG1109"/>
          <cell r="CH1109"/>
          <cell r="CI1109"/>
          <cell r="CJ1109"/>
          <cell r="CK1109"/>
          <cell r="CT1109">
            <v>243857</v>
          </cell>
          <cell r="CU1109"/>
          <cell r="CV1109"/>
          <cell r="CW1109"/>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A1110"/>
          <cell r="CB1110">
            <v>3</v>
          </cell>
          <cell r="CC1110" t="str">
            <v>ธิติพร</v>
          </cell>
          <cell r="CD1110"/>
          <cell r="CE1110"/>
          <cell r="CF1110"/>
          <cell r="CG1110"/>
          <cell r="CH1110"/>
          <cell r="CI1110"/>
          <cell r="CJ1110"/>
          <cell r="CK1110"/>
          <cell r="CT1110">
            <v>243854</v>
          </cell>
          <cell r="CU1110"/>
          <cell r="CV1110"/>
          <cell r="CW1110"/>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X1111"/>
          <cell r="Y1111"/>
          <cell r="Z1111"/>
          <cell r="AA1111">
            <v>17</v>
          </cell>
          <cell r="AB1111">
            <v>8</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A1111"/>
          <cell r="CB1111">
            <v>2</v>
          </cell>
          <cell r="CC1111" t="str">
            <v>ธิติพร</v>
          </cell>
          <cell r="CD1111"/>
          <cell r="CE1111"/>
          <cell r="CF1111"/>
          <cell r="CG1111"/>
          <cell r="CH1111"/>
          <cell r="CI1111"/>
          <cell r="CJ1111"/>
          <cell r="CK1111"/>
          <cell r="CT1111">
            <v>243857</v>
          </cell>
          <cell r="CU1111"/>
          <cell r="CV1111"/>
          <cell r="CW1111"/>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X1112"/>
          <cell r="Y1112"/>
          <cell r="Z1112"/>
          <cell r="AA1112">
            <v>11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A1112"/>
          <cell r="CB1112">
            <v>5</v>
          </cell>
          <cell r="CC1112"/>
          <cell r="CD1112"/>
          <cell r="CE1112"/>
          <cell r="CF1112"/>
          <cell r="CG1112"/>
          <cell r="CH1112"/>
          <cell r="CI1112"/>
          <cell r="CJ1112"/>
          <cell r="CK1112"/>
          <cell r="CT1112"/>
          <cell r="CU1112"/>
          <cell r="CV1112"/>
          <cell r="CW1112"/>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X1113"/>
          <cell r="Y1113"/>
          <cell r="Z1113"/>
          <cell r="AA1113">
            <v>31</v>
          </cell>
          <cell r="AB1113">
            <v>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A1113"/>
          <cell r="CB1113">
            <v>4</v>
          </cell>
          <cell r="CC1113"/>
          <cell r="CD1113"/>
          <cell r="CE1113"/>
          <cell r="CF1113"/>
          <cell r="CG1113"/>
          <cell r="CH1113"/>
          <cell r="CI1113"/>
          <cell r="CJ1113"/>
          <cell r="CK1113"/>
          <cell r="CT1113"/>
          <cell r="CU1113"/>
          <cell r="CV1113"/>
          <cell r="CW1113"/>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X1114"/>
          <cell r="Y1114"/>
          <cell r="Z1114"/>
          <cell r="AA1114">
            <v>31</v>
          </cell>
          <cell r="AB1114">
            <v>10</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4"/>
          <cell r="CA1114"/>
          <cell r="CB1114"/>
          <cell r="CC1114"/>
          <cell r="CD1114"/>
          <cell r="CE1114"/>
          <cell r="CF1114"/>
          <cell r="CG1114"/>
          <cell r="CH1114"/>
          <cell r="CI1114"/>
          <cell r="CJ1114"/>
          <cell r="CK1114"/>
          <cell r="CT1114"/>
          <cell r="CU1114"/>
          <cell r="CV1114"/>
          <cell r="CW1114"/>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A1115"/>
          <cell r="CB1115">
            <v>5</v>
          </cell>
          <cell r="CC1115"/>
          <cell r="CD1115"/>
          <cell r="CE1115"/>
          <cell r="CF1115"/>
          <cell r="CG1115"/>
          <cell r="CH1115"/>
          <cell r="CI1115"/>
          <cell r="CJ1115"/>
          <cell r="CK1115"/>
          <cell r="CT1115"/>
          <cell r="CU1115"/>
          <cell r="CV1115"/>
          <cell r="CW1115"/>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X1116"/>
          <cell r="Y1116"/>
          <cell r="Z1116"/>
          <cell r="AA1116">
            <v>22</v>
          </cell>
          <cell r="AB1116">
            <v>11</v>
          </cell>
          <cell r="AC1116">
            <v>2565</v>
          </cell>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6"/>
          <cell r="CA1116"/>
          <cell r="CB1116"/>
          <cell r="CC1116"/>
          <cell r="CD1116"/>
          <cell r="CE1116"/>
          <cell r="CF1116"/>
          <cell r="CG1116"/>
          <cell r="CH1116"/>
          <cell r="CI1116"/>
          <cell r="CJ1116"/>
          <cell r="CK1116"/>
          <cell r="CT1116"/>
          <cell r="CU1116"/>
          <cell r="CV1116"/>
          <cell r="CW1116"/>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O1117"/>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X1117"/>
          <cell r="Y1117"/>
          <cell r="Z1117"/>
          <cell r="AA1117">
            <v>25</v>
          </cell>
          <cell r="AB1117">
            <v>10</v>
          </cell>
          <cell r="AC1117">
            <v>2565</v>
          </cell>
          <cell r="AD1117" t="str">
            <v>สินเชื่อธนาคารประชาชน</v>
          </cell>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A1117"/>
          <cell r="CB1117">
            <v>6</v>
          </cell>
          <cell r="CC1117"/>
          <cell r="CD1117"/>
          <cell r="CE1117"/>
          <cell r="CF1117"/>
          <cell r="CG1117"/>
          <cell r="CH1117"/>
          <cell r="CI1117"/>
          <cell r="CJ1117"/>
          <cell r="CK1117"/>
          <cell r="CT1117"/>
          <cell r="CU1117"/>
          <cell r="CV1117"/>
          <cell r="CW1117"/>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X1118"/>
          <cell r="Y1118"/>
          <cell r="Z1118"/>
          <cell r="AA1118">
            <v>31</v>
          </cell>
          <cell r="AB1118">
            <v>10</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A1118"/>
          <cell r="CB1118">
            <v>6</v>
          </cell>
          <cell r="CC1118"/>
          <cell r="CD1118"/>
          <cell r="CE1118"/>
          <cell r="CF1118"/>
          <cell r="CG1118"/>
          <cell r="CH1118"/>
          <cell r="CI1118"/>
          <cell r="CJ1118"/>
          <cell r="CK1118"/>
          <cell r="CT1118"/>
          <cell r="CU1118"/>
          <cell r="CV1118"/>
          <cell r="CW1118"/>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X1120"/>
          <cell r="Y1120"/>
          <cell r="Z1120"/>
          <cell r="AA1120">
            <v>21</v>
          </cell>
          <cell r="AB1120">
            <v>11</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cell r="CA1121"/>
          <cell r="CB1121"/>
          <cell r="CC1121"/>
          <cell r="CD1121"/>
          <cell r="CE1121"/>
          <cell r="CF1121"/>
          <cell r="CG1121"/>
          <cell r="CH1121"/>
          <cell r="CI1121"/>
          <cell r="CJ1121"/>
          <cell r="CK1121"/>
          <cell r="CT1121"/>
          <cell r="CU1121"/>
          <cell r="CV1121"/>
          <cell r="CW1121"/>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X1122"/>
          <cell r="Y1122"/>
          <cell r="Z1122"/>
          <cell r="AA1122">
            <v>6</v>
          </cell>
          <cell r="AB1122">
            <v>12</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2"/>
          <cell r="CA1122"/>
          <cell r="CB1122"/>
          <cell r="CC1122"/>
          <cell r="CD1122"/>
          <cell r="CE1122"/>
          <cell r="CF1122"/>
          <cell r="CG1122"/>
          <cell r="CH1122"/>
          <cell r="CI1122"/>
          <cell r="CJ1122"/>
          <cell r="CK1122"/>
          <cell r="CT1122"/>
          <cell r="CU1122"/>
          <cell r="CV1122"/>
          <cell r="CW1122"/>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X1123"/>
          <cell r="Y1123"/>
          <cell r="Z1123"/>
          <cell r="AA1123">
            <v>11</v>
          </cell>
          <cell r="AB1123">
            <v>10</v>
          </cell>
          <cell r="AC1123">
            <v>2565</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V1123"/>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A1123"/>
          <cell r="CB1123">
            <v>4</v>
          </cell>
          <cell r="CC1123"/>
          <cell r="CD1123"/>
          <cell r="CE1123"/>
          <cell r="CF1123"/>
          <cell r="CG1123"/>
          <cell r="CH1123"/>
          <cell r="CI1123"/>
          <cell r="CJ1123"/>
          <cell r="CK1123"/>
          <cell r="CT1123"/>
          <cell r="CU1123"/>
          <cell r="CV1123"/>
          <cell r="CW1123"/>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X1124"/>
          <cell r="Y1124"/>
          <cell r="Z1124"/>
          <cell r="AA1124">
            <v>8</v>
          </cell>
          <cell r="AB1124">
            <v>5</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X1126"/>
          <cell r="Y1126"/>
          <cell r="Z1126"/>
          <cell r="AA1126">
            <v>12</v>
          </cell>
          <cell r="AB1126">
            <v>10</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6"/>
          <cell r="CA1126"/>
          <cell r="CB1126"/>
          <cell r="CC1126"/>
          <cell r="CD1126"/>
          <cell r="CE1126"/>
          <cell r="CF1126"/>
          <cell r="CG1126"/>
          <cell r="CH1126"/>
          <cell r="CI1126"/>
          <cell r="CJ1126"/>
          <cell r="CK1126"/>
          <cell r="CT1126"/>
          <cell r="CU1126"/>
          <cell r="CV1126"/>
          <cell r="CW1126"/>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X1127"/>
          <cell r="Y1127"/>
          <cell r="Z1127"/>
          <cell r="AA1127">
            <v>26</v>
          </cell>
          <cell r="AB1127">
            <v>7</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cell r="CA1127"/>
          <cell r="CB1127"/>
          <cell r="CC1127"/>
          <cell r="CD1127"/>
          <cell r="CE1127"/>
          <cell r="CF1127"/>
          <cell r="CG1127"/>
          <cell r="CH1127"/>
          <cell r="CI1127"/>
          <cell r="CJ1127"/>
          <cell r="CK1127"/>
          <cell r="CT1127"/>
          <cell r="CU1127"/>
          <cell r="CV1127"/>
          <cell r="CW1127"/>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A1128"/>
          <cell r="CB1128">
            <v>4</v>
          </cell>
          <cell r="CC1128" t="str">
            <v>นุสบา</v>
          </cell>
          <cell r="CD1128"/>
          <cell r="CE1128"/>
          <cell r="CF1128"/>
          <cell r="CG1128"/>
          <cell r="CH1128"/>
          <cell r="CI1128"/>
          <cell r="CJ1128"/>
          <cell r="CK1128"/>
          <cell r="CT1128">
            <v>243884</v>
          </cell>
          <cell r="CU1128"/>
          <cell r="CV1128"/>
          <cell r="CW1128"/>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X1129"/>
          <cell r="Y1129"/>
          <cell r="Z1129"/>
          <cell r="AA1129">
            <v>18</v>
          </cell>
          <cell r="AB1129">
            <v>9</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T1129">
            <v>243857</v>
          </cell>
          <cell r="CU1129"/>
          <cell r="CV1129"/>
          <cell r="CW1129"/>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X1130"/>
          <cell r="Y1130"/>
          <cell r="Z1130"/>
          <cell r="AA1130">
            <v>24</v>
          </cell>
          <cell r="AB1130">
            <v>10</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A1130"/>
          <cell r="CB1130">
            <v>5</v>
          </cell>
          <cell r="CC1130" t="str">
            <v>ธิติพร</v>
          </cell>
          <cell r="CD1130"/>
          <cell r="CE1130"/>
          <cell r="CF1130"/>
          <cell r="CG1130"/>
          <cell r="CH1130"/>
          <cell r="CI1130"/>
          <cell r="CJ1130"/>
          <cell r="CK1130"/>
          <cell r="CT1130">
            <v>243857</v>
          </cell>
          <cell r="CU1130"/>
          <cell r="CV1130"/>
          <cell r="CW1130"/>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X1131"/>
          <cell r="Y1131"/>
          <cell r="Z1131"/>
          <cell r="AA1131">
            <v>29</v>
          </cell>
          <cell r="AB1131">
            <v>8</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A1131"/>
          <cell r="CB1131">
            <v>2</v>
          </cell>
          <cell r="CC1131" t="str">
            <v xml:space="preserve">นุสบา </v>
          </cell>
          <cell r="CD1131"/>
          <cell r="CE1131"/>
          <cell r="CF1131"/>
          <cell r="CG1131"/>
          <cell r="CH1131"/>
          <cell r="CI1131"/>
          <cell r="CJ1131"/>
          <cell r="CK1131"/>
          <cell r="CT1131">
            <v>243884</v>
          </cell>
          <cell r="CU1131"/>
          <cell r="CV1131"/>
          <cell r="CW1131"/>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X1132"/>
          <cell r="Y1132"/>
          <cell r="Z1132"/>
          <cell r="AA1132">
            <v>26</v>
          </cell>
          <cell r="AB1132">
            <v>7</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A1132"/>
          <cell r="CB1132">
            <v>2</v>
          </cell>
          <cell r="CC1132" t="str">
            <v xml:space="preserve">นุสบา </v>
          </cell>
          <cell r="CD1132"/>
          <cell r="CE1132"/>
          <cell r="CF1132"/>
          <cell r="CG1132"/>
          <cell r="CH1132"/>
          <cell r="CI1132"/>
          <cell r="CJ1132"/>
          <cell r="CK1132"/>
          <cell r="CT1132">
            <v>243884</v>
          </cell>
          <cell r="CU1132"/>
          <cell r="CV1132"/>
          <cell r="CW1132"/>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A1133"/>
          <cell r="CB1133">
            <v>2</v>
          </cell>
          <cell r="CC1133" t="str">
            <v xml:space="preserve">นุสบา </v>
          </cell>
          <cell r="CD1133"/>
          <cell r="CE1133"/>
          <cell r="CF1133"/>
          <cell r="CG1133"/>
          <cell r="CH1133"/>
          <cell r="CI1133"/>
          <cell r="CJ1133"/>
          <cell r="CK1133"/>
          <cell r="CT1133">
            <v>243884</v>
          </cell>
          <cell r="CU1133"/>
          <cell r="CV1133"/>
          <cell r="CW1133"/>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X1134"/>
          <cell r="Y1134"/>
          <cell r="Z1134"/>
          <cell r="AA1134">
            <v>18</v>
          </cell>
          <cell r="AB1134">
            <v>9</v>
          </cell>
          <cell r="AC1134">
            <v>2566</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A1134"/>
          <cell r="CB1134">
            <v>5</v>
          </cell>
          <cell r="CC1134" t="str">
            <v>นุสบา</v>
          </cell>
          <cell r="CD1134"/>
          <cell r="CE1134"/>
          <cell r="CF1134"/>
          <cell r="CG1134"/>
          <cell r="CH1134"/>
          <cell r="CI1134"/>
          <cell r="CJ1134"/>
          <cell r="CK1134"/>
          <cell r="CT1134">
            <v>243884</v>
          </cell>
          <cell r="CU1134"/>
          <cell r="CV1134"/>
          <cell r="CW1134"/>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cell r="CA1135"/>
          <cell r="CB1135"/>
          <cell r="CC1135"/>
          <cell r="CD1135"/>
          <cell r="CE1135"/>
          <cell r="CF1135"/>
          <cell r="CG1135"/>
          <cell r="CH1135"/>
          <cell r="CI1135"/>
          <cell r="CJ1135"/>
          <cell r="CK1135"/>
          <cell r="CT1135"/>
          <cell r="CU1135"/>
          <cell r="CV1135"/>
          <cell r="CW1135"/>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X1136"/>
          <cell r="Y1136"/>
          <cell r="Z1136"/>
          <cell r="AA1136">
            <v>16</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6"/>
          <cell r="CA1136"/>
          <cell r="CB1136"/>
          <cell r="CC1136"/>
          <cell r="CD1136" t="str">
            <v>นางพจนา บุญสุทธิ์</v>
          </cell>
          <cell r="CE1136"/>
          <cell r="CF1136"/>
          <cell r="CG1136"/>
          <cell r="CH1136"/>
          <cell r="CI1136"/>
          <cell r="CJ1136"/>
          <cell r="CK1136"/>
          <cell r="CT1136"/>
          <cell r="CU1136"/>
          <cell r="CV1136"/>
          <cell r="CW1136"/>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X1137"/>
          <cell r="Y1137"/>
          <cell r="Z1137"/>
          <cell r="AA1137">
            <v>30</v>
          </cell>
          <cell r="AB1137">
            <v>1</v>
          </cell>
          <cell r="AC1137">
            <v>2560</v>
          </cell>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7"/>
          <cell r="CA1137"/>
          <cell r="CB1137"/>
          <cell r="CC1137"/>
          <cell r="CD1137" t="str">
            <v>นางสาวอัญชลินทร์  ธนะปรียวัชร์</v>
          </cell>
          <cell r="CE1137"/>
          <cell r="CF1137"/>
          <cell r="CG1137"/>
          <cell r="CH1137"/>
          <cell r="CI1137"/>
          <cell r="CJ1137"/>
          <cell r="CK1137"/>
          <cell r="CT1137"/>
          <cell r="CU1137"/>
          <cell r="CV1137"/>
          <cell r="CW1137"/>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สั่งสืบทรัพย์ 26/3/67//คัดสมรส13/5/67//รายงาน29/5/2567//</v>
          </cell>
          <cell r="BC1138">
            <v>600</v>
          </cell>
          <cell r="BD1138">
            <v>20</v>
          </cell>
          <cell r="BE1138">
            <v>6</v>
          </cell>
          <cell r="BF1138">
            <v>2568</v>
          </cell>
          <cell r="BG1138">
            <v>0</v>
          </cell>
          <cell r="BH1138" t="str">
            <v>-</v>
          </cell>
          <cell r="BI1138" t="str">
            <v>-</v>
          </cell>
          <cell r="BJ1138" t="str">
            <v>-</v>
          </cell>
          <cell r="BK1138">
            <v>0</v>
          </cell>
          <cell r="BL1138">
            <v>740</v>
          </cell>
          <cell r="BM1138">
            <v>0</v>
          </cell>
          <cell r="BN1138" t="str">
            <v/>
          </cell>
          <cell r="BO1138" t="str">
            <v/>
          </cell>
          <cell r="BP1138" t="str">
            <v/>
          </cell>
          <cell r="BQ1138" t="str">
            <v>-</v>
          </cell>
          <cell r="BR1138" t="str">
            <v>-</v>
          </cell>
          <cell r="BS1138" t="str">
            <v>-</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A1138"/>
          <cell r="CB1138">
            <v>2</v>
          </cell>
          <cell r="CC1138"/>
          <cell r="CD1138"/>
          <cell r="CE1138"/>
          <cell r="CF1138"/>
          <cell r="CG1138"/>
          <cell r="CH1138"/>
          <cell r="CI1138"/>
          <cell r="CJ1138"/>
          <cell r="CK1138"/>
          <cell r="CT1138"/>
          <cell r="CU1138"/>
          <cell r="CV1138"/>
          <cell r="CW1138"/>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R1139"/>
          <cell r="S1139" t="str">
            <v>แขวงเชียงใหม่</v>
          </cell>
          <cell r="T1139" t="str">
            <v>ผบE7484</v>
          </cell>
          <cell r="U1139">
            <v>2565</v>
          </cell>
          <cell r="V1139" t="str">
            <v>ผบE5214</v>
          </cell>
          <cell r="W1139">
            <v>2565</v>
          </cell>
          <cell r="X1139">
            <v>25</v>
          </cell>
          <cell r="Y1139">
            <v>10</v>
          </cell>
          <cell r="Z1139">
            <v>2565</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A1139"/>
          <cell r="CB1139">
            <v>3</v>
          </cell>
          <cell r="CC1139"/>
          <cell r="CD1139" t="str">
            <v>นางสาวอุไรวรรณ เปี้ยกันทา</v>
          </cell>
          <cell r="CE1139"/>
          <cell r="CF1139"/>
          <cell r="CG1139"/>
          <cell r="CH1139"/>
          <cell r="CI1139"/>
          <cell r="CJ1139"/>
          <cell r="CK1139"/>
          <cell r="CT1139"/>
          <cell r="CU1139"/>
          <cell r="CV1139"/>
          <cell r="CW1139"/>
        </row>
        <row r="1140">
          <cell r="B1140">
            <v>2620</v>
          </cell>
          <cell r="C1140">
            <v>1136</v>
          </cell>
          <cell r="D1140"/>
          <cell r="E1140"/>
          <cell r="F1140"/>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P1140"/>
          <cell r="Q1140"/>
          <cell r="R1140"/>
          <cell r="S1140" t="str">
            <v>แขวงเชียงใหม่</v>
          </cell>
          <cell r="T1140" t="str">
            <v>ผบE331</v>
          </cell>
          <cell r="U1140">
            <v>2566</v>
          </cell>
          <cell r="V1140" t="str">
            <v>ผบE3539</v>
          </cell>
          <cell r="W1140">
            <v>2566</v>
          </cell>
          <cell r="X1140"/>
          <cell r="Y1140"/>
          <cell r="Z1140"/>
          <cell r="AA1140">
            <v>23</v>
          </cell>
          <cell r="AB1140">
            <v>5</v>
          </cell>
          <cell r="AC1140">
            <v>2566</v>
          </cell>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สืบทรัพย์ 27/05/67//ลงผล 5/6/67//รายงานผลสืบทรัพย์11/6/2567//</v>
          </cell>
          <cell r="BC1140">
            <v>900</v>
          </cell>
          <cell r="BD1140">
            <v>18</v>
          </cell>
          <cell r="BE1140">
            <v>7</v>
          </cell>
          <cell r="BF1140">
            <v>2568</v>
          </cell>
          <cell r="BG1140">
            <v>0</v>
          </cell>
          <cell r="BH1140" t="str">
            <v>-</v>
          </cell>
          <cell r="BI1140" t="str">
            <v>-</v>
          </cell>
          <cell r="BJ1140" t="str">
            <v>-</v>
          </cell>
          <cell r="BK1140">
            <v>0</v>
          </cell>
          <cell r="BL1140">
            <v>1425</v>
          </cell>
          <cell r="BM1140">
            <v>0</v>
          </cell>
          <cell r="BN1140" t="str">
            <v/>
          </cell>
          <cell r="BO1140" t="str">
            <v/>
          </cell>
          <cell r="BP1140" t="str">
            <v/>
          </cell>
          <cell r="BQ1140" t="str">
            <v>-</v>
          </cell>
          <cell r="BR1140" t="str">
            <v>-</v>
          </cell>
          <cell r="BS1140" t="str">
            <v>-</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BZ1140"/>
          <cell r="CA1140"/>
          <cell r="CB1140"/>
          <cell r="CC1140"/>
          <cell r="CD1140" t="str">
            <v>นายประสพโชค ตุ้ยดง</v>
          </cell>
          <cell r="CE1140"/>
          <cell r="CF1140"/>
          <cell r="CG1140"/>
          <cell r="CH1140"/>
          <cell r="CI1140"/>
          <cell r="CJ1140"/>
          <cell r="CK1140"/>
          <cell r="CT1140"/>
          <cell r="CU1140"/>
          <cell r="CV1140"/>
          <cell r="CW1140"/>
        </row>
        <row r="1141">
          <cell r="B1141">
            <v>2621</v>
          </cell>
          <cell r="C1141">
            <v>1137</v>
          </cell>
          <cell r="D1141"/>
          <cell r="E1141"/>
          <cell r="F1141"/>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O1141"/>
          <cell r="P1141"/>
          <cell r="Q1141"/>
          <cell r="R1141"/>
          <cell r="S1141" t="str">
            <v>แขวงเชียงใหม่</v>
          </cell>
          <cell r="T1141" t="str">
            <v>ผบE323</v>
          </cell>
          <cell r="U1141">
            <v>2566</v>
          </cell>
          <cell r="V1141" t="str">
            <v>ผบE2298</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A1141"/>
          <cell r="CB1141">
            <v>2</v>
          </cell>
          <cell r="CC1141"/>
          <cell r="CD1141" t="str">
            <v>นางจันทร์ดี  ทำสวน</v>
          </cell>
          <cell r="CE1141"/>
          <cell r="CF1141"/>
          <cell r="CG1141"/>
          <cell r="CH1141"/>
          <cell r="CI1141"/>
          <cell r="CJ1141"/>
          <cell r="CK1141"/>
          <cell r="CT1141"/>
          <cell r="CU1141"/>
          <cell r="CV1141"/>
          <cell r="CW1141"/>
        </row>
        <row r="1142">
          <cell r="B1142">
            <v>2622</v>
          </cell>
          <cell r="C1142">
            <v>1138</v>
          </cell>
          <cell r="D1142"/>
          <cell r="E1142"/>
          <cell r="F1142"/>
          <cell r="G1142"/>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O1142"/>
          <cell r="P1142"/>
          <cell r="Q1142"/>
          <cell r="R1142"/>
          <cell r="S1142" t="str">
            <v>แขวงเชียงใหม่</v>
          </cell>
          <cell r="T1142" t="str">
            <v>ผบE379</v>
          </cell>
          <cell r="U1142">
            <v>2566</v>
          </cell>
          <cell r="V1142" t="str">
            <v>ผบE2332</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A1142"/>
          <cell r="CB1142">
            <v>1</v>
          </cell>
          <cell r="CC1142"/>
          <cell r="CD1142" t="str">
            <v>นางสาวจุฑามาศ ปุดตา</v>
          </cell>
          <cell r="CE1142"/>
          <cell r="CF1142"/>
          <cell r="CG1142"/>
          <cell r="CH1142"/>
          <cell r="CI1142"/>
          <cell r="CJ1142"/>
          <cell r="CK1142"/>
          <cell r="CT1142"/>
          <cell r="CU1142"/>
          <cell r="CV1142"/>
          <cell r="CW1142"/>
        </row>
        <row r="1143">
          <cell r="B1143">
            <v>2623</v>
          </cell>
          <cell r="C1143">
            <v>1139</v>
          </cell>
          <cell r="D1143"/>
          <cell r="E1143"/>
          <cell r="F1143"/>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O1143"/>
          <cell r="P1143"/>
          <cell r="Q1143"/>
          <cell r="R1143"/>
          <cell r="S1143" t="str">
            <v>แขวงเชียงใหม่</v>
          </cell>
          <cell r="T1143" t="str">
            <v>ผบE1895</v>
          </cell>
          <cell r="U1143">
            <v>2566</v>
          </cell>
          <cell r="V1143" t="str">
            <v>ผบE3378</v>
          </cell>
          <cell r="W1143">
            <v>2566</v>
          </cell>
          <cell r="X1143">
            <v>19</v>
          </cell>
          <cell r="Y1143">
            <v>5</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v>10</v>
          </cell>
          <cell r="BO1143">
            <v>4</v>
          </cell>
          <cell r="BP1143">
            <v>2568</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3"/>
          <cell r="CA1143"/>
          <cell r="CB1143"/>
          <cell r="CC1143"/>
          <cell r="CD1143" t="str">
            <v>นางสาวลิขิตตา มุ่งหมาย</v>
          </cell>
          <cell r="CE1143"/>
          <cell r="CF1143"/>
          <cell r="CG1143"/>
          <cell r="CH1143"/>
          <cell r="CI1143"/>
          <cell r="CJ1143"/>
          <cell r="CK1143"/>
          <cell r="CT1143"/>
          <cell r="CU1143"/>
          <cell r="CV1143"/>
          <cell r="CW1143"/>
        </row>
        <row r="1144">
          <cell r="B1144">
            <v>2624</v>
          </cell>
          <cell r="C1144">
            <v>1140</v>
          </cell>
          <cell r="D1144"/>
          <cell r="E1144"/>
          <cell r="F1144"/>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O1144"/>
          <cell r="P1144"/>
          <cell r="Q1144"/>
          <cell r="R1144"/>
          <cell r="S1144" t="str">
            <v>แขวงเชียงใหม่</v>
          </cell>
          <cell r="T1144" t="str">
            <v>ผบE326</v>
          </cell>
          <cell r="U1144">
            <v>2566</v>
          </cell>
          <cell r="V1144" t="str">
            <v>ผบE2299</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A1144"/>
          <cell r="CB1144">
            <v>1</v>
          </cell>
          <cell r="CC1144"/>
          <cell r="CD1144" t="str">
            <v>นายอนุพงค์ ต่อมคำ</v>
          </cell>
          <cell r="CE1144"/>
          <cell r="CF1144"/>
          <cell r="CG1144"/>
          <cell r="CH1144"/>
          <cell r="CI1144"/>
          <cell r="CJ1144"/>
          <cell r="CK1144"/>
          <cell r="CT1144"/>
          <cell r="CU1144"/>
          <cell r="CV1144"/>
          <cell r="CW1144"/>
        </row>
        <row r="1145">
          <cell r="B1145">
            <v>2625</v>
          </cell>
          <cell r="C1145">
            <v>1141</v>
          </cell>
          <cell r="D1145"/>
          <cell r="E1145"/>
          <cell r="F1145"/>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O1145"/>
          <cell r="P1145"/>
          <cell r="Q1145"/>
          <cell r="R1145"/>
          <cell r="S1145" t="str">
            <v>แขวงเชียงใหม่</v>
          </cell>
          <cell r="T1145" t="str">
            <v>ผบE328</v>
          </cell>
          <cell r="U1145">
            <v>2566</v>
          </cell>
          <cell r="V1145" t="str">
            <v>ผบE2331</v>
          </cell>
          <cell r="W1145">
            <v>2566</v>
          </cell>
          <cell r="X1145">
            <v>24</v>
          </cell>
          <cell r="Y1145">
            <v>4</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A1145"/>
          <cell r="CB1145">
            <v>2</v>
          </cell>
          <cell r="CC1145"/>
          <cell r="CD1145" t="str">
            <v>นายปราณนต์ หน่ออินตา</v>
          </cell>
          <cell r="CE1145"/>
          <cell r="CF1145"/>
          <cell r="CG1145"/>
          <cell r="CH1145"/>
          <cell r="CI1145"/>
          <cell r="CJ1145"/>
          <cell r="CK1145"/>
          <cell r="CT1145"/>
          <cell r="CU1145"/>
          <cell r="CV1145"/>
          <cell r="CW1145"/>
        </row>
        <row r="1146">
          <cell r="B1146">
            <v>2626</v>
          </cell>
          <cell r="C1146">
            <v>1142</v>
          </cell>
          <cell r="D1146"/>
          <cell r="E1146"/>
          <cell r="F1146"/>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O1146"/>
          <cell r="P1146"/>
          <cell r="Q1146"/>
          <cell r="R1146"/>
          <cell r="S1146" t="str">
            <v>แขวงเชียงใหม่</v>
          </cell>
          <cell r="T1146" t="str">
            <v>ผบE383</v>
          </cell>
          <cell r="U1146">
            <v>2566</v>
          </cell>
          <cell r="V1146" t="str">
            <v>ผบE2280</v>
          </cell>
          <cell r="W1146">
            <v>2566</v>
          </cell>
          <cell r="X1146"/>
          <cell r="Y1146"/>
          <cell r="Z1146"/>
          <cell r="AA1146">
            <v>24</v>
          </cell>
          <cell r="AB1146">
            <v>4</v>
          </cell>
          <cell r="AC1146">
            <v>2566</v>
          </cell>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6"/>
          <cell r="CA1146"/>
          <cell r="CB1146"/>
          <cell r="CC1146"/>
          <cell r="CD1146" t="str">
            <v>นางสาวนงเยาว์ โพธานารักษ์</v>
          </cell>
          <cell r="CE1146"/>
          <cell r="CF1146"/>
          <cell r="CG1146"/>
          <cell r="CH1146"/>
          <cell r="CI1146"/>
          <cell r="CJ1146"/>
          <cell r="CK1146"/>
          <cell r="CT1146"/>
          <cell r="CU1146"/>
          <cell r="CV1146"/>
          <cell r="CW1146"/>
        </row>
        <row r="1147">
          <cell r="B1147">
            <v>2627</v>
          </cell>
          <cell r="C1147">
            <v>1143</v>
          </cell>
          <cell r="D1147"/>
          <cell r="E1147"/>
          <cell r="F1147"/>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O1147"/>
          <cell r="P1147"/>
          <cell r="Q1147"/>
          <cell r="R1147"/>
          <cell r="S1147" t="str">
            <v>จังหวัดฮอด</v>
          </cell>
          <cell r="T1147" t="str">
            <v>ผบE203</v>
          </cell>
          <cell r="U1147">
            <v>2566</v>
          </cell>
          <cell r="V1147" t="str">
            <v>ผบE566</v>
          </cell>
          <cell r="W1147">
            <v>2566</v>
          </cell>
          <cell r="X1147">
            <v>1</v>
          </cell>
          <cell r="Y1147">
            <v>6</v>
          </cell>
          <cell r="Z1147">
            <v>2566</v>
          </cell>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1200</v>
          </cell>
          <cell r="BD1147">
            <v>25</v>
          </cell>
          <cell r="BE1147">
            <v>6</v>
          </cell>
          <cell r="BF1147">
            <v>2568</v>
          </cell>
          <cell r="BG1147">
            <v>0</v>
          </cell>
          <cell r="BH1147" t="str">
            <v>-</v>
          </cell>
          <cell r="BI1147" t="str">
            <v>-</v>
          </cell>
          <cell r="BJ1147" t="str">
            <v>-</v>
          </cell>
          <cell r="BK1147">
            <v>0</v>
          </cell>
          <cell r="BL1147">
            <v>1170</v>
          </cell>
          <cell r="BM1147">
            <v>0</v>
          </cell>
          <cell r="BN1147" t="str">
            <v/>
          </cell>
          <cell r="BO1147" t="str">
            <v/>
          </cell>
          <cell r="BP1147" t="str">
            <v/>
          </cell>
          <cell r="BQ1147" t="str">
            <v>-</v>
          </cell>
          <cell r="BR1147" t="str">
            <v>-</v>
          </cell>
          <cell r="BS1147" t="str">
            <v>-</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7"/>
          <cell r="CA1147"/>
          <cell r="CB1147">
            <v>4</v>
          </cell>
          <cell r="CC1147"/>
          <cell r="CD1147" t="str">
            <v>นายสุรวัช ฟ้ากุศล</v>
          </cell>
          <cell r="CE1147"/>
          <cell r="CF1147"/>
          <cell r="CG1147"/>
          <cell r="CH1147"/>
          <cell r="CI1147"/>
          <cell r="CJ1147"/>
          <cell r="CK1147"/>
          <cell r="CT1147"/>
          <cell r="CU1147"/>
          <cell r="CV1147"/>
          <cell r="CW1147"/>
        </row>
        <row r="1148">
          <cell r="B1148">
            <v>2628</v>
          </cell>
          <cell r="C1148">
            <v>1144</v>
          </cell>
          <cell r="D1148"/>
          <cell r="E1148"/>
          <cell r="F1148"/>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O1148"/>
          <cell r="P1148"/>
          <cell r="Q1148"/>
          <cell r="R1148"/>
          <cell r="S1148" t="str">
            <v>จังหวัดฝาง</v>
          </cell>
          <cell r="T1148" t="str">
            <v>ผบE1241</v>
          </cell>
          <cell r="U1148">
            <v>2566</v>
          </cell>
          <cell r="V1148" t="str">
            <v>ผบE1473</v>
          </cell>
          <cell r="W1148">
            <v>2566</v>
          </cell>
          <cell r="X1148"/>
          <cell r="Y1148"/>
          <cell r="Z1148"/>
          <cell r="AA1148">
            <v>28</v>
          </cell>
          <cell r="AB1148">
            <v>11</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v>3</v>
          </cell>
          <cell r="BO1148">
            <v>7</v>
          </cell>
          <cell r="BP1148">
            <v>2568</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8"/>
          <cell r="CA1148"/>
          <cell r="CB1148">
            <v>3</v>
          </cell>
          <cell r="CC1148"/>
          <cell r="CD1148" t="str">
            <v>นางสาวจุฑามาศ แก้วภา</v>
          </cell>
          <cell r="CE1148"/>
          <cell r="CF1148"/>
          <cell r="CG1148"/>
          <cell r="CH1148"/>
          <cell r="CI1148"/>
          <cell r="CJ1148"/>
          <cell r="CK1148"/>
          <cell r="CT1148"/>
          <cell r="CU1148"/>
          <cell r="CV1148"/>
          <cell r="CW1148"/>
        </row>
        <row r="1149">
          <cell r="B1149">
            <v>2629</v>
          </cell>
          <cell r="C1149">
            <v>1145</v>
          </cell>
          <cell r="D1149"/>
          <cell r="E1149"/>
          <cell r="F1149"/>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O1149"/>
          <cell r="P1149"/>
          <cell r="Q1149"/>
          <cell r="R1149"/>
          <cell r="S1149" t="str">
            <v>แขวงเชียงใหม่</v>
          </cell>
          <cell r="T1149" t="str">
            <v>ผบE55</v>
          </cell>
          <cell r="U1149">
            <v>2566</v>
          </cell>
          <cell r="V1149" t="str">
            <v>ผบE1812</v>
          </cell>
          <cell r="W1149">
            <v>2566</v>
          </cell>
          <cell r="X1149"/>
          <cell r="Y1149"/>
          <cell r="Z1149"/>
          <cell r="AA1149">
            <v>13</v>
          </cell>
          <cell r="AB1149">
            <v>3</v>
          </cell>
          <cell r="AC1149">
            <v>2566</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9"/>
          <cell r="CA1149"/>
          <cell r="CB1149">
            <v>5</v>
          </cell>
          <cell r="CC1149"/>
          <cell r="CD1149" t="str">
            <v>นายสิงหลกะ สืบท้าว</v>
          </cell>
          <cell r="CE1149"/>
          <cell r="CF1149"/>
          <cell r="CG1149"/>
          <cell r="CH1149"/>
          <cell r="CI1149"/>
          <cell r="CJ1149"/>
          <cell r="CK1149"/>
          <cell r="CT1149"/>
          <cell r="CU1149"/>
          <cell r="CV1149"/>
          <cell r="CW1149"/>
        </row>
        <row r="1150">
          <cell r="B1150">
            <v>2630</v>
          </cell>
          <cell r="C1150">
            <v>1146</v>
          </cell>
          <cell r="D1150"/>
          <cell r="E1150"/>
          <cell r="F1150"/>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O1150"/>
          <cell r="P1150"/>
          <cell r="Q1150"/>
          <cell r="R1150"/>
          <cell r="S1150" t="str">
            <v>จังหวัดฮอด</v>
          </cell>
          <cell r="T1150" t="str">
            <v>ผบ.603</v>
          </cell>
          <cell r="U1150">
            <v>2557</v>
          </cell>
          <cell r="V1150" t="str">
            <v>ผบE721</v>
          </cell>
          <cell r="W1150">
            <v>2567</v>
          </cell>
          <cell r="X1150"/>
          <cell r="Y1150"/>
          <cell r="Z1150"/>
          <cell r="AA1150">
            <v>7</v>
          </cell>
          <cell r="AB1150">
            <v>10</v>
          </cell>
          <cell r="AC1150">
            <v>2557</v>
          </cell>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v>3</v>
          </cell>
          <cell r="BO1150">
            <v>7</v>
          </cell>
          <cell r="BP1150">
            <v>2568</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BZ1150"/>
          <cell r="CA1150"/>
          <cell r="CB1150">
            <v>2</v>
          </cell>
          <cell r="CC1150"/>
          <cell r="CD1150" t="str">
            <v>นางพิกุล ปวงคำ</v>
          </cell>
          <cell r="CE1150"/>
          <cell r="CF1150"/>
          <cell r="CG1150"/>
          <cell r="CH1150"/>
          <cell r="CI1150"/>
          <cell r="CJ1150"/>
          <cell r="CK1150"/>
          <cell r="CT1150"/>
          <cell r="CU1150"/>
          <cell r="CV1150"/>
          <cell r="CW1150"/>
        </row>
        <row r="1151">
          <cell r="B1151">
            <v>2631</v>
          </cell>
          <cell r="C1151">
            <v>1147</v>
          </cell>
          <cell r="D1151"/>
          <cell r="E1151"/>
          <cell r="F1151"/>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ผบE5356</v>
          </cell>
          <cell r="U1151">
            <v>2565</v>
          </cell>
          <cell r="V1151" t="str">
            <v>ผบE8585</v>
          </cell>
          <cell r="W1151">
            <v>2565</v>
          </cell>
          <cell r="X1151">
            <v>29</v>
          </cell>
          <cell r="Y1151">
            <v>11</v>
          </cell>
          <cell r="Z1151">
            <v>2565</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1"/>
          <cell r="CA1151"/>
          <cell r="CB1151">
            <v>2</v>
          </cell>
          <cell r="CC1151"/>
          <cell r="CD1151" t="str">
            <v>นางสาวสาระภี สีสมหรือยะตุ้ย</v>
          </cell>
          <cell r="CE1151"/>
          <cell r="CF1151"/>
          <cell r="CG1151"/>
          <cell r="CH1151"/>
          <cell r="CI1151"/>
          <cell r="CJ1151"/>
          <cell r="CK1151"/>
          <cell r="CT1151"/>
          <cell r="CU1151"/>
          <cell r="CV1151"/>
          <cell r="CW1151"/>
        </row>
        <row r="1152">
          <cell r="B1152">
            <v>2632</v>
          </cell>
          <cell r="C1152">
            <v>1148</v>
          </cell>
          <cell r="D1152"/>
          <cell r="E1152"/>
          <cell r="F1152"/>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O1152"/>
          <cell r="P1152"/>
          <cell r="Q1152"/>
          <cell r="R1152"/>
          <cell r="S1152" t="str">
            <v>แขวงเชียงใหม่</v>
          </cell>
          <cell r="T1152" t="str">
            <v>ผบE5353</v>
          </cell>
          <cell r="U1152">
            <v>2565</v>
          </cell>
          <cell r="V1152" t="str">
            <v>ผบE311</v>
          </cell>
          <cell r="W1152">
            <v>2566</v>
          </cell>
          <cell r="X1152">
            <v>23</v>
          </cell>
          <cell r="Y1152">
            <v>1</v>
          </cell>
          <cell r="Z1152">
            <v>2566</v>
          </cell>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BZ1152"/>
          <cell r="CA1152"/>
          <cell r="CB1152">
            <v>1</v>
          </cell>
          <cell r="CC1152"/>
          <cell r="CD1152" t="str">
            <v>นายพรมงคล ตาแก้ว</v>
          </cell>
          <cell r="CE1152"/>
          <cell r="CF1152"/>
          <cell r="CG1152"/>
          <cell r="CH1152"/>
          <cell r="CI1152"/>
          <cell r="CJ1152"/>
          <cell r="CK1152"/>
          <cell r="CT1152"/>
          <cell r="CU1152"/>
          <cell r="CV1152"/>
          <cell r="CW1152"/>
        </row>
        <row r="1153">
          <cell r="B1153">
            <v>2633</v>
          </cell>
          <cell r="C1153">
            <v>1149</v>
          </cell>
          <cell r="D1153"/>
          <cell r="E1153"/>
          <cell r="F1153"/>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P1153"/>
          <cell r="Q1153"/>
          <cell r="R1153"/>
          <cell r="S1153" t="str">
            <v>จังหวัดเชียงใหม่</v>
          </cell>
          <cell r="T1153" t="str">
            <v>ผบ1244</v>
          </cell>
          <cell r="U1153">
            <v>2561</v>
          </cell>
          <cell r="V1153" t="str">
            <v>ผบ1730</v>
          </cell>
          <cell r="W1153">
            <v>2561</v>
          </cell>
          <cell r="X1153"/>
          <cell r="Y1153"/>
          <cell r="Z1153"/>
          <cell r="AA1153">
            <v>26</v>
          </cell>
          <cell r="AB1153">
            <v>7</v>
          </cell>
          <cell r="AC1153">
            <v>2561</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A1153"/>
          <cell r="CB1153">
            <v>10</v>
          </cell>
          <cell r="CC1153" t="str">
            <v>นุสบา</v>
          </cell>
          <cell r="CD1153"/>
          <cell r="CE1153"/>
          <cell r="CF1153"/>
          <cell r="CG1153"/>
          <cell r="CH1153"/>
          <cell r="CI1153"/>
          <cell r="CJ1153"/>
          <cell r="CK1153"/>
          <cell r="CT1153">
            <v>243852</v>
          </cell>
          <cell r="CU1153"/>
          <cell r="CV1153"/>
          <cell r="CW1153"/>
        </row>
        <row r="1154">
          <cell r="B1154">
            <v>2634</v>
          </cell>
          <cell r="C1154">
            <v>1150</v>
          </cell>
          <cell r="D1154"/>
          <cell r="E1154"/>
          <cell r="F1154"/>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O1154"/>
          <cell r="P1154"/>
          <cell r="Q1154"/>
          <cell r="R1154"/>
          <cell r="S1154" t="str">
            <v>แขวงเชียงใหม่</v>
          </cell>
          <cell r="T1154" t="str">
            <v>ผบ.4830</v>
          </cell>
          <cell r="U1154">
            <v>2562</v>
          </cell>
          <cell r="V1154" t="str">
            <v>ผบ.4990</v>
          </cell>
          <cell r="W1154">
            <v>2562</v>
          </cell>
          <cell r="X1154"/>
          <cell r="Y1154"/>
          <cell r="Z1154"/>
          <cell r="AA1154">
            <v>16</v>
          </cell>
          <cell r="AB1154">
            <v>6</v>
          </cell>
          <cell r="AC1154">
            <v>2562</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4"/>
          <cell r="CA1154"/>
          <cell r="CB1154">
            <v>4</v>
          </cell>
          <cell r="CC1154"/>
          <cell r="CD1154" t="str">
            <v>นายณัฐวัฒน์ วรเมธากร</v>
          </cell>
          <cell r="CE1154"/>
          <cell r="CF1154"/>
          <cell r="CG1154"/>
          <cell r="CH1154"/>
          <cell r="CI1154"/>
          <cell r="CJ1154"/>
          <cell r="CK1154"/>
          <cell r="CT1154"/>
          <cell r="CU1154"/>
          <cell r="CV1154"/>
          <cell r="CW1154"/>
        </row>
        <row r="1155">
          <cell r="B1155">
            <v>2635</v>
          </cell>
          <cell r="C1155">
            <v>1151</v>
          </cell>
          <cell r="D1155"/>
          <cell r="E1155"/>
          <cell r="F1155"/>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X1155"/>
          <cell r="Y1155"/>
          <cell r="Z1155"/>
          <cell r="AA1155">
            <v>17</v>
          </cell>
          <cell r="AB1155">
            <v>11</v>
          </cell>
          <cell r="AC1155">
            <v>2566</v>
          </cell>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A1155"/>
          <cell r="CB1155"/>
          <cell r="CC1155" t="str">
            <v>วชิราภรณ์</v>
          </cell>
          <cell r="CD1155" t="str">
            <v>นายดาวชัย สุกันทา</v>
          </cell>
          <cell r="CE1155"/>
          <cell r="CF1155"/>
          <cell r="CG1155"/>
          <cell r="CH1155"/>
          <cell r="CI1155"/>
          <cell r="CJ1155"/>
          <cell r="CK1155"/>
          <cell r="CT1155">
            <v>243902</v>
          </cell>
          <cell r="CU1155"/>
          <cell r="CV1155"/>
          <cell r="CW1155"/>
        </row>
        <row r="1156">
          <cell r="B1156">
            <v>2636</v>
          </cell>
          <cell r="C1156">
            <v>1152</v>
          </cell>
          <cell r="D1156"/>
          <cell r="E1156"/>
          <cell r="F1156"/>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O1156"/>
          <cell r="P1156"/>
          <cell r="Q1156"/>
          <cell r="R1156"/>
          <cell r="S1156" t="str">
            <v>จังหวัดฮอด</v>
          </cell>
          <cell r="T1156" t="str">
            <v>ผบE715</v>
          </cell>
          <cell r="U1156">
            <v>2566</v>
          </cell>
          <cell r="V1156" t="str">
            <v>ผบE898</v>
          </cell>
          <cell r="W1156">
            <v>2566</v>
          </cell>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6"/>
          <cell r="CA1156"/>
          <cell r="CB1156"/>
          <cell r="CC1156"/>
          <cell r="CD1156"/>
          <cell r="CE1156"/>
          <cell r="CF1156"/>
          <cell r="CG1156"/>
          <cell r="CH1156"/>
          <cell r="CI1156"/>
          <cell r="CJ1156"/>
          <cell r="CK1156"/>
          <cell r="CT1156"/>
          <cell r="CU1156"/>
          <cell r="CV1156"/>
          <cell r="CW1156"/>
        </row>
        <row r="1157">
          <cell r="B1157">
            <v>2637</v>
          </cell>
          <cell r="C1157">
            <v>1153</v>
          </cell>
          <cell r="D1157"/>
          <cell r="E1157"/>
          <cell r="F1157"/>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O1157"/>
          <cell r="P1157"/>
          <cell r="Q1157"/>
          <cell r="R1157"/>
          <cell r="S1157" t="str">
            <v>จังหวัดเชียงใหม่</v>
          </cell>
          <cell r="T1157" t="str">
            <v>ผบE1518</v>
          </cell>
          <cell r="U1157">
            <v>2566</v>
          </cell>
          <cell r="V1157" t="str">
            <v>ผบE1902</v>
          </cell>
          <cell r="W1157">
            <v>2566</v>
          </cell>
          <cell r="X1157">
            <v>16</v>
          </cell>
          <cell r="Y1157">
            <v>10</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7"/>
          <cell r="CA1157"/>
          <cell r="CB1157">
            <v>2</v>
          </cell>
          <cell r="CC1157"/>
          <cell r="CD1157" t="str">
            <v>นายสุขคำ ป๊อกแก้ว</v>
          </cell>
          <cell r="CE1157"/>
          <cell r="CF1157"/>
          <cell r="CG1157"/>
          <cell r="CH1157"/>
          <cell r="CI1157"/>
          <cell r="CJ1157"/>
          <cell r="CK1157"/>
          <cell r="CT1157"/>
          <cell r="CU1157"/>
          <cell r="CV1157"/>
          <cell r="CW1157"/>
        </row>
        <row r="1158">
          <cell r="B1158">
            <v>2638</v>
          </cell>
          <cell r="C1158">
            <v>1154</v>
          </cell>
          <cell r="D1158"/>
          <cell r="E1158"/>
          <cell r="F1158"/>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O1158"/>
          <cell r="P1158"/>
          <cell r="Q1158"/>
          <cell r="R1158"/>
          <cell r="S1158" t="str">
            <v>จังหวัดฮอด</v>
          </cell>
          <cell r="T1158" t="str">
            <v>ผบE707</v>
          </cell>
          <cell r="U1158">
            <v>2566</v>
          </cell>
          <cell r="V1158" t="str">
            <v>ผบE897</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8"/>
          <cell r="CA1158"/>
          <cell r="CB1158"/>
          <cell r="CC1158"/>
          <cell r="CD1158"/>
          <cell r="CE1158"/>
          <cell r="CF1158"/>
          <cell r="CG1158"/>
          <cell r="CH1158"/>
          <cell r="CI1158"/>
          <cell r="CJ1158"/>
          <cell r="CK1158"/>
          <cell r="CT1158"/>
          <cell r="CU1158"/>
          <cell r="CV1158"/>
          <cell r="CW1158"/>
        </row>
        <row r="1159">
          <cell r="B1159">
            <v>2639</v>
          </cell>
          <cell r="C1159">
            <v>1155</v>
          </cell>
          <cell r="D1159"/>
          <cell r="E1159"/>
          <cell r="F1159"/>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P1159"/>
          <cell r="Q1159"/>
          <cell r="R1159"/>
          <cell r="S1159" t="str">
            <v>จังหวัดฮอด</v>
          </cell>
          <cell r="T1159" t="str">
            <v>ผบE720</v>
          </cell>
          <cell r="U1159">
            <v>2566</v>
          </cell>
          <cell r="V1159" t="str">
            <v>ผบE904</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v>26</v>
          </cell>
          <cell r="BO1159">
            <v>5</v>
          </cell>
          <cell r="BP1159">
            <v>2568</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9"/>
          <cell r="CA1159"/>
          <cell r="CB1159"/>
          <cell r="CC1159"/>
          <cell r="CD1159" t="str">
            <v>นางสาวชุลีมาส บุญเทียม</v>
          </cell>
          <cell r="CE1159"/>
          <cell r="CF1159"/>
          <cell r="CG1159"/>
          <cell r="CH1159"/>
          <cell r="CI1159"/>
          <cell r="CJ1159"/>
          <cell r="CK1159"/>
          <cell r="CT1159"/>
          <cell r="CU1159"/>
          <cell r="CV1159"/>
          <cell r="CW1159"/>
        </row>
        <row r="1160">
          <cell r="B1160">
            <v>2640</v>
          </cell>
          <cell r="C1160">
            <v>1156</v>
          </cell>
          <cell r="D1160"/>
          <cell r="E1160"/>
          <cell r="F1160"/>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O1160"/>
          <cell r="P1160"/>
          <cell r="Q1160"/>
          <cell r="R1160"/>
          <cell r="S1160" t="str">
            <v>แขวงเชียงใหม่</v>
          </cell>
          <cell r="T1160" t="str">
            <v>ผบE6890</v>
          </cell>
          <cell r="U1160">
            <v>2566</v>
          </cell>
          <cell r="V1160" t="str">
            <v>ผบE11045</v>
          </cell>
          <cell r="W1160">
            <v>2566</v>
          </cell>
          <cell r="X1160">
            <v>20</v>
          </cell>
          <cell r="Y1160">
            <v>11</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V1160"/>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cell r="CA1160"/>
          <cell r="CB1160"/>
          <cell r="CC1160"/>
          <cell r="CD1160"/>
          <cell r="CE1160"/>
          <cell r="CF1160"/>
          <cell r="CG1160"/>
          <cell r="CH1160"/>
          <cell r="CI1160"/>
          <cell r="CJ1160"/>
          <cell r="CK1160"/>
          <cell r="CT1160"/>
          <cell r="CU1160"/>
          <cell r="CV1160"/>
          <cell r="CW1160"/>
        </row>
        <row r="1161">
          <cell r="B1161">
            <v>2641</v>
          </cell>
          <cell r="C1161">
            <v>1157</v>
          </cell>
          <cell r="D1161"/>
          <cell r="E1161"/>
          <cell r="F1161"/>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O1161"/>
          <cell r="P1161"/>
          <cell r="Q1161"/>
          <cell r="R1161"/>
          <cell r="S1161" t="str">
            <v>จังหวัดฮอด</v>
          </cell>
          <cell r="T1161" t="str">
            <v>ผบE710</v>
          </cell>
          <cell r="U1161">
            <v>2566</v>
          </cell>
          <cell r="V1161" t="str">
            <v>ผบE901</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V1161"/>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cell r="CA1161"/>
          <cell r="CB1161"/>
          <cell r="CC1161"/>
          <cell r="CD1161"/>
          <cell r="CE1161"/>
          <cell r="CF1161"/>
          <cell r="CG1161"/>
          <cell r="CH1161"/>
          <cell r="CI1161"/>
          <cell r="CJ1161"/>
          <cell r="CK1161"/>
          <cell r="CT1161"/>
          <cell r="CU1161"/>
          <cell r="CV1161"/>
          <cell r="CW1161"/>
        </row>
        <row r="1162">
          <cell r="B1162">
            <v>2642</v>
          </cell>
          <cell r="C1162">
            <v>1158</v>
          </cell>
          <cell r="D1162"/>
          <cell r="E1162"/>
          <cell r="F1162"/>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P1162"/>
          <cell r="Q1162"/>
          <cell r="R1162"/>
          <cell r="S1162" t="str">
            <v>จังหวัดฮอด</v>
          </cell>
          <cell r="T1162" t="str">
            <v>ผบE719</v>
          </cell>
          <cell r="U1162">
            <v>2566</v>
          </cell>
          <cell r="V1162" t="str">
            <v>ผบE899</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v>10</v>
          </cell>
          <cell r="BO1162">
            <v>4</v>
          </cell>
          <cell r="BP1162">
            <v>2568</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A1162"/>
          <cell r="CB1162">
            <v>5</v>
          </cell>
          <cell r="CC1162" t="str">
            <v>ธิติพร</v>
          </cell>
          <cell r="CD1162"/>
          <cell r="CE1162"/>
          <cell r="CF1162"/>
          <cell r="CG1162"/>
          <cell r="CH1162"/>
          <cell r="CI1162"/>
          <cell r="CJ1162"/>
          <cell r="CK1162"/>
          <cell r="CT1162">
            <v>243840</v>
          </cell>
          <cell r="CU1162"/>
          <cell r="CV1162"/>
          <cell r="CW1162"/>
        </row>
        <row r="1163">
          <cell r="B1163">
            <v>2643</v>
          </cell>
          <cell r="C1163">
            <v>1159</v>
          </cell>
          <cell r="D1163"/>
          <cell r="E1163"/>
          <cell r="F1163"/>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v>10</v>
          </cell>
          <cell r="BO1163">
            <v>4</v>
          </cell>
          <cell r="BP1163">
            <v>2568</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A1163"/>
          <cell r="CB1163">
            <v>5</v>
          </cell>
          <cell r="CC1163" t="str">
            <v>ธิติพร</v>
          </cell>
          <cell r="CD1163"/>
          <cell r="CE1163"/>
          <cell r="CF1163"/>
          <cell r="CG1163"/>
          <cell r="CH1163"/>
          <cell r="CI1163"/>
          <cell r="CJ1163"/>
          <cell r="CK1163"/>
          <cell r="CT1163">
            <v>243857</v>
          </cell>
          <cell r="CU1163"/>
          <cell r="CV1163"/>
          <cell r="CW1163"/>
        </row>
        <row r="1164">
          <cell r="B1164">
            <v>2644</v>
          </cell>
          <cell r="C1164">
            <v>1160</v>
          </cell>
          <cell r="D1164"/>
          <cell r="E1164"/>
          <cell r="F1164"/>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P1164"/>
          <cell r="Q1164"/>
          <cell r="R1164"/>
          <cell r="S1164" t="str">
            <v>จังหวัดฮอด</v>
          </cell>
          <cell r="T1164" t="str">
            <v>ผบE856</v>
          </cell>
          <cell r="U1164">
            <v>2566</v>
          </cell>
          <cell r="V1164" t="str">
            <v>ผบE1101</v>
          </cell>
          <cell r="W1164">
            <v>2566</v>
          </cell>
          <cell r="X1164">
            <v>18</v>
          </cell>
          <cell r="Y1164">
            <v>9</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v>10</v>
          </cell>
          <cell r="BO1164">
            <v>4</v>
          </cell>
          <cell r="BP1164">
            <v>2568</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A1164"/>
          <cell r="CB1164">
            <v>4</v>
          </cell>
          <cell r="CC1164" t="str">
            <v>ธิติพร</v>
          </cell>
          <cell r="CD1164"/>
          <cell r="CE1164"/>
          <cell r="CF1164"/>
          <cell r="CG1164"/>
          <cell r="CH1164"/>
          <cell r="CI1164"/>
          <cell r="CJ1164"/>
          <cell r="CK1164"/>
          <cell r="CT1164">
            <v>243840</v>
          </cell>
          <cell r="CU1164"/>
          <cell r="CV1164"/>
          <cell r="CW1164"/>
        </row>
        <row r="1165">
          <cell r="B1165">
            <v>2645</v>
          </cell>
          <cell r="C1165">
            <v>1161</v>
          </cell>
          <cell r="D1165"/>
          <cell r="E1165"/>
          <cell r="F1165"/>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P1165"/>
          <cell r="Q1165"/>
          <cell r="R1165"/>
          <cell r="S1165" t="str">
            <v>จังหวัดฮอด</v>
          </cell>
          <cell r="T1165" t="str">
            <v>ผบE718</v>
          </cell>
          <cell r="U1165">
            <v>2566</v>
          </cell>
          <cell r="V1165" t="str">
            <v>ผบE903</v>
          </cell>
          <cell r="W1165">
            <v>2566</v>
          </cell>
          <cell r="X1165">
            <v>26</v>
          </cell>
          <cell r="Y1165">
            <v>7</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v>10</v>
          </cell>
          <cell r="BO1165">
            <v>4</v>
          </cell>
          <cell r="BP1165">
            <v>2568</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A1165"/>
          <cell r="CB1165">
            <v>4</v>
          </cell>
          <cell r="CC1165" t="str">
            <v>ธิติพร</v>
          </cell>
          <cell r="CD1165"/>
          <cell r="CE1165"/>
          <cell r="CF1165"/>
          <cell r="CG1165"/>
          <cell r="CH1165"/>
          <cell r="CI1165"/>
          <cell r="CJ1165"/>
          <cell r="CK1165"/>
          <cell r="CT1165">
            <v>243840</v>
          </cell>
          <cell r="CU1165"/>
          <cell r="CV1165"/>
          <cell r="CW1165"/>
        </row>
        <row r="1166">
          <cell r="B1166">
            <v>2646</v>
          </cell>
          <cell r="C1166">
            <v>1162</v>
          </cell>
          <cell r="D1166"/>
          <cell r="E1166"/>
          <cell r="F1166"/>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แขวงเชียงใหม่</v>
          </cell>
          <cell r="T1166" t="str">
            <v>ผบE6885</v>
          </cell>
          <cell r="U1166">
            <v>2566</v>
          </cell>
          <cell r="V1166" t="str">
            <v>ผบE8677</v>
          </cell>
          <cell r="W1166">
            <v>2566</v>
          </cell>
          <cell r="X1166">
            <v>25</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A1166"/>
          <cell r="CB1166">
            <v>4</v>
          </cell>
          <cell r="CC1166" t="str">
            <v>นุสบา</v>
          </cell>
          <cell r="CD1166" t="str">
            <v>นางคริษฐา พัฒนไพรงาม</v>
          </cell>
          <cell r="CE1166"/>
          <cell r="CF1166"/>
          <cell r="CG1166"/>
          <cell r="CH1166"/>
          <cell r="CI1166"/>
          <cell r="CJ1166"/>
          <cell r="CK1166"/>
          <cell r="CT1166">
            <v>243884</v>
          </cell>
          <cell r="CU1166"/>
          <cell r="CV1166"/>
          <cell r="CW1166"/>
        </row>
        <row r="1167">
          <cell r="B1167">
            <v>2647</v>
          </cell>
          <cell r="C1167">
            <v>1163</v>
          </cell>
          <cell r="D1167"/>
          <cell r="E1167"/>
          <cell r="F1167"/>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ผบE854</v>
          </cell>
          <cell r="U1167">
            <v>2566</v>
          </cell>
          <cell r="V1167" t="str">
            <v>ผบE1100</v>
          </cell>
          <cell r="W1167">
            <v>2566</v>
          </cell>
          <cell r="X1167">
            <v>18</v>
          </cell>
          <cell r="Y1167">
            <v>9</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A1167"/>
          <cell r="CB1167">
            <v>5</v>
          </cell>
          <cell r="CC1167" t="str">
            <v>นุสบา</v>
          </cell>
          <cell r="CD1167" t="str">
            <v>นายบุญมา วนาเดชสกุล</v>
          </cell>
          <cell r="CE1167"/>
          <cell r="CF1167"/>
          <cell r="CG1167"/>
          <cell r="CH1167"/>
          <cell r="CI1167"/>
          <cell r="CJ1167"/>
          <cell r="CK1167"/>
          <cell r="CT1167">
            <v>243884</v>
          </cell>
          <cell r="CU1167"/>
          <cell r="CV1167"/>
          <cell r="CW1167"/>
        </row>
        <row r="1168">
          <cell r="B1168">
            <v>2648</v>
          </cell>
          <cell r="C1168">
            <v>1164</v>
          </cell>
          <cell r="D1168"/>
          <cell r="E1168"/>
          <cell r="F1168"/>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Q1168"/>
          <cell r="R1168"/>
          <cell r="S1168" t="str">
            <v>จังหวัดฮอด</v>
          </cell>
          <cell r="T1168" t="str">
            <v>ผบE800</v>
          </cell>
          <cell r="U1168">
            <v>2565</v>
          </cell>
          <cell r="V1168" t="str">
            <v>ผบE900</v>
          </cell>
          <cell r="W1168">
            <v>2565</v>
          </cell>
          <cell r="X1168">
            <v>22</v>
          </cell>
          <cell r="Y1168">
            <v>11</v>
          </cell>
          <cell r="Z1168">
            <v>2565</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A1168"/>
          <cell r="CB1168">
            <v>4</v>
          </cell>
          <cell r="CC1168" t="str">
            <v>นุสบา</v>
          </cell>
          <cell r="CD1168" t="str">
            <v>นางธีธิดา มาคำ</v>
          </cell>
          <cell r="CE1168"/>
          <cell r="CF1168"/>
          <cell r="CG1168"/>
          <cell r="CH1168"/>
          <cell r="CI1168"/>
          <cell r="CJ1168"/>
          <cell r="CK1168"/>
          <cell r="CT1168">
            <v>243884</v>
          </cell>
          <cell r="CU1168"/>
          <cell r="CV1168"/>
          <cell r="CW1168"/>
        </row>
        <row r="1169">
          <cell r="B1169">
            <v>2649</v>
          </cell>
          <cell r="C1169">
            <v>1165</v>
          </cell>
          <cell r="D1169"/>
          <cell r="E1169"/>
          <cell r="F1169"/>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P1169"/>
          <cell r="Q1169"/>
          <cell r="R1169"/>
          <cell r="S1169" t="str">
            <v>แขวงเชียงใหม่</v>
          </cell>
          <cell r="T1169" t="str">
            <v>ผบE1469</v>
          </cell>
          <cell r="U1169">
            <v>2566</v>
          </cell>
          <cell r="V1169" t="str">
            <v>ผบE5007</v>
          </cell>
          <cell r="W1169">
            <v>2566</v>
          </cell>
          <cell r="X1169">
            <v>26</v>
          </cell>
          <cell r="Y1169">
            <v>6</v>
          </cell>
          <cell r="Z1169">
            <v>2566</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9"/>
          <cell r="CA1169"/>
          <cell r="CB1169">
            <v>2</v>
          </cell>
          <cell r="CC1169"/>
          <cell r="CD1169" t="str">
            <v>นางสุนทรี พานิชเจริญ</v>
          </cell>
          <cell r="CE1169"/>
          <cell r="CF1169"/>
          <cell r="CG1169"/>
          <cell r="CH1169"/>
          <cell r="CI1169"/>
          <cell r="CJ1169"/>
          <cell r="CK1169"/>
          <cell r="CT1169"/>
          <cell r="CU1169"/>
          <cell r="CV1169"/>
          <cell r="CW1169"/>
        </row>
        <row r="1170">
          <cell r="B1170">
            <v>2650</v>
          </cell>
          <cell r="C1170">
            <v>1166</v>
          </cell>
          <cell r="D1170"/>
          <cell r="E1170"/>
          <cell r="F1170"/>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P1170"/>
          <cell r="Q1170"/>
          <cell r="R1170"/>
          <cell r="S1170" t="str">
            <v>แขวงเชียงใหม่</v>
          </cell>
          <cell r="T1170" t="str">
            <v>ผบE8963</v>
          </cell>
          <cell r="U1170">
            <v>2566</v>
          </cell>
          <cell r="V1170" t="str">
            <v>ผบE260</v>
          </cell>
          <cell r="W1170">
            <v>2567</v>
          </cell>
          <cell r="X1170">
            <v>16</v>
          </cell>
          <cell r="Y1170">
            <v>1</v>
          </cell>
          <cell r="Z1170">
            <v>2567</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A1170"/>
          <cell r="CB1170"/>
          <cell r="CC1170" t="str">
            <v>วชิราภรณ์</v>
          </cell>
          <cell r="CD1170" t="str">
            <v>นางอารี เนตรคำยวง</v>
          </cell>
          <cell r="CE1170"/>
          <cell r="CF1170"/>
          <cell r="CG1170"/>
          <cell r="CH1170"/>
          <cell r="CI1170"/>
          <cell r="CJ1170"/>
          <cell r="CK1170"/>
          <cell r="CT1170">
            <v>243902</v>
          </cell>
          <cell r="CU1170">
            <v>244061</v>
          </cell>
          <cell r="CV1170"/>
          <cell r="CW1170"/>
        </row>
        <row r="1171">
          <cell r="B1171">
            <v>2651</v>
          </cell>
          <cell r="C1171">
            <v>1167</v>
          </cell>
          <cell r="D1171"/>
          <cell r="E1171"/>
          <cell r="F1171"/>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Q1171"/>
          <cell r="R1171"/>
          <cell r="S1171" t="str">
            <v>แขวงเชียงใหม่</v>
          </cell>
          <cell r="T1171" t="str">
            <v>ผบE8962</v>
          </cell>
          <cell r="U1171">
            <v>2566</v>
          </cell>
          <cell r="V1171" t="str">
            <v>ผบE11123</v>
          </cell>
          <cell r="W1171">
            <v>2566</v>
          </cell>
          <cell r="X1171"/>
          <cell r="Y1171"/>
          <cell r="Z1171"/>
          <cell r="AA1171">
            <v>21</v>
          </cell>
          <cell r="AB1171">
            <v>11</v>
          </cell>
          <cell r="AC1171">
            <v>2566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A1171"/>
          <cell r="CB1171"/>
          <cell r="CC1171" t="str">
            <v>วชิราภรณ์</v>
          </cell>
          <cell r="CD1171" t="str">
            <v>นายธนัช สุวรรณโฉม</v>
          </cell>
          <cell r="CE1171"/>
          <cell r="CF1171"/>
          <cell r="CG1171"/>
          <cell r="CH1171"/>
          <cell r="CI1171"/>
          <cell r="CJ1171"/>
          <cell r="CK1171"/>
          <cell r="CT1171">
            <v>243902</v>
          </cell>
          <cell r="CU1171"/>
          <cell r="CV1171"/>
          <cell r="CW1171"/>
        </row>
        <row r="1172">
          <cell r="B1172">
            <v>2652</v>
          </cell>
          <cell r="C1172">
            <v>1803</v>
          </cell>
          <cell r="D1172"/>
          <cell r="E1172"/>
          <cell r="F1172"/>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X1172"/>
          <cell r="Y1172"/>
          <cell r="Z1172"/>
          <cell r="AA1172">
            <v>28</v>
          </cell>
          <cell r="AB1172">
            <v>1</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2"/>
          <cell r="CA1172"/>
          <cell r="CB1172">
            <v>3</v>
          </cell>
          <cell r="CC1172"/>
          <cell r="CD1172" t="str">
            <v>นางสาวนฤมล พรมเทศ</v>
          </cell>
          <cell r="CE1172"/>
          <cell r="CF1172"/>
          <cell r="CG1172"/>
          <cell r="CH1172"/>
          <cell r="CI1172"/>
          <cell r="CJ1172"/>
          <cell r="CK1172"/>
          <cell r="CL1172"/>
          <cell r="CM1172"/>
          <cell r="CN1172"/>
          <cell r="CO1172"/>
          <cell r="CP1172"/>
          <cell r="CQ1172"/>
          <cell r="CR1172"/>
          <cell r="CS1172"/>
          <cell r="CT1172"/>
          <cell r="CU1172"/>
          <cell r="CV1172"/>
          <cell r="CW1172"/>
        </row>
        <row r="1173">
          <cell r="B1173">
            <v>2653</v>
          </cell>
          <cell r="C1173">
            <v>1169</v>
          </cell>
          <cell r="D1173"/>
          <cell r="E1173"/>
          <cell r="F1173"/>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Q1173"/>
          <cell r="R1173"/>
          <cell r="S1173" t="str">
            <v>แขวงเชียงใหม่</v>
          </cell>
          <cell r="T1173" t="str">
            <v>ผบE320</v>
          </cell>
          <cell r="U1173">
            <v>2566</v>
          </cell>
          <cell r="V1173" t="str">
            <v>ผบE3636</v>
          </cell>
          <cell r="W1173">
            <v>2566</v>
          </cell>
          <cell r="X1173"/>
          <cell r="Y1173"/>
          <cell r="Z1173"/>
          <cell r="AA1173">
            <v>23</v>
          </cell>
          <cell r="AB1173">
            <v>5</v>
          </cell>
          <cell r="AC1173">
            <v>2566</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A1173"/>
          <cell r="CB1173"/>
          <cell r="CC1173"/>
          <cell r="CD1173" t="str">
            <v>นายสถาพร อินเป็ง</v>
          </cell>
          <cell r="CE1173"/>
          <cell r="CF1173"/>
          <cell r="CG1173"/>
          <cell r="CH1173"/>
          <cell r="CI1173"/>
          <cell r="CJ1173"/>
          <cell r="CK1173"/>
          <cell r="CL1173"/>
          <cell r="CM1173"/>
          <cell r="CN1173"/>
          <cell r="CO1173"/>
          <cell r="CP1173"/>
          <cell r="CQ1173"/>
          <cell r="CR1173"/>
          <cell r="CS1173"/>
          <cell r="CT1173"/>
          <cell r="CU1173"/>
          <cell r="CV1173"/>
          <cell r="CW1173"/>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P1174"/>
          <cell r="Q1174"/>
          <cell r="R1174"/>
          <cell r="S1174" t="str">
            <v>แขวงเชียงใหม่</v>
          </cell>
          <cell r="T1174" t="str">
            <v>ผบE545</v>
          </cell>
          <cell r="U1174">
            <v>2563</v>
          </cell>
          <cell r="V1174" t="str">
            <v>ผบE1066</v>
          </cell>
          <cell r="W1174">
            <v>2563</v>
          </cell>
          <cell r="X1174">
            <v>21</v>
          </cell>
          <cell r="Y1174">
            <v>9</v>
          </cell>
          <cell r="Z1174">
            <v>2563</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A1174"/>
          <cell r="CB1174"/>
          <cell r="CC1174"/>
          <cell r="CD1174" t="str">
            <v>นายอุทัย ภู่ภักดี</v>
          </cell>
          <cell r="CE1174"/>
          <cell r="CF1174"/>
          <cell r="CG1174"/>
          <cell r="CH1174"/>
          <cell r="CI1174"/>
          <cell r="CJ1174"/>
          <cell r="CK1174"/>
          <cell r="CT1174"/>
          <cell r="CU1174"/>
          <cell r="CV1174"/>
          <cell r="CW1174"/>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O1175"/>
          <cell r="P1175"/>
          <cell r="Q1175"/>
          <cell r="R1175"/>
          <cell r="S1175" t="str">
            <v>จังหวัดเชียงใหม่</v>
          </cell>
          <cell r="T1175" t="str">
            <v>ผบ 1375</v>
          </cell>
          <cell r="U1175">
            <v>2563</v>
          </cell>
          <cell r="V1175" t="str">
            <v>ผบ 2547</v>
          </cell>
          <cell r="W1175">
            <v>2563</v>
          </cell>
          <cell r="X1175"/>
          <cell r="Y1175"/>
          <cell r="Z1175"/>
          <cell r="AA1175">
            <v>19</v>
          </cell>
          <cell r="AB1175">
            <v>10</v>
          </cell>
          <cell r="AC1175">
            <v>2563</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5"/>
          <cell r="CA1175"/>
          <cell r="CB1175"/>
          <cell r="CC1175"/>
          <cell r="CD1175" t="str">
            <v>พ.อ.อ.หรือนายไกรธวัช วิริยะ</v>
          </cell>
          <cell r="CE1175"/>
          <cell r="CF1175"/>
          <cell r="CG1175"/>
          <cell r="CH1175"/>
          <cell r="CI1175"/>
          <cell r="CJ1175"/>
          <cell r="CK1175"/>
          <cell r="CT1175"/>
          <cell r="CU1175"/>
          <cell r="CV1175"/>
          <cell r="CW1175"/>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P1176"/>
          <cell r="Q1176"/>
          <cell r="R1176"/>
          <cell r="S1176" t="str">
            <v>แขวงเชียงใหม่</v>
          </cell>
          <cell r="T1176" t="str">
            <v>ผบE7795</v>
          </cell>
          <cell r="U1176">
            <v>2565</v>
          </cell>
          <cell r="V1176" t="str">
            <v>ผบE809</v>
          </cell>
          <cell r="W1176">
            <v>2566</v>
          </cell>
          <cell r="X1176">
            <v>7</v>
          </cell>
          <cell r="Y1176">
            <v>2</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13/3/2567) // รายงานวันที่ 13/7/2567</v>
          </cell>
          <cell r="BC1176">
            <v>900</v>
          </cell>
          <cell r="BD1176">
            <v>20</v>
          </cell>
          <cell r="BE1176">
            <v>6</v>
          </cell>
          <cell r="BF1176">
            <v>2568</v>
          </cell>
          <cell r="BG1176">
            <v>0</v>
          </cell>
          <cell r="BH1176" t="str">
            <v>-</v>
          </cell>
          <cell r="BI1176" t="str">
            <v>-</v>
          </cell>
          <cell r="BJ1176" t="str">
            <v>-</v>
          </cell>
          <cell r="BK1176">
            <v>0</v>
          </cell>
          <cell r="BL1176">
            <v>1055</v>
          </cell>
          <cell r="BM1176">
            <v>0</v>
          </cell>
          <cell r="BN1176" t="str">
            <v/>
          </cell>
          <cell r="BO1176" t="str">
            <v/>
          </cell>
          <cell r="BP1176" t="str">
            <v/>
          </cell>
          <cell r="BQ1176" t="str">
            <v>-</v>
          </cell>
          <cell r="BR1176" t="str">
            <v>-</v>
          </cell>
          <cell r="BS1176" t="str">
            <v>-</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A1176"/>
          <cell r="CB1176">
            <v>3</v>
          </cell>
          <cell r="CC1176"/>
          <cell r="CD1176"/>
          <cell r="CE1176"/>
          <cell r="CF1176"/>
          <cell r="CG1176"/>
          <cell r="CH1176"/>
          <cell r="CI1176"/>
          <cell r="CJ1176"/>
          <cell r="CK1176"/>
          <cell r="CT1176"/>
          <cell r="CU1176"/>
          <cell r="CV1176"/>
          <cell r="CW1176"/>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Q1177"/>
          <cell r="R1177"/>
          <cell r="S1177" t="str">
            <v>แขวงเชียงดาว</v>
          </cell>
          <cell r="T1177" t="str">
            <v>ผบE871</v>
          </cell>
          <cell r="U1177">
            <v>2566</v>
          </cell>
          <cell r="V1177" t="str">
            <v>ผบE951</v>
          </cell>
          <cell r="W1177">
            <v>2566</v>
          </cell>
          <cell r="X1177">
            <v>4</v>
          </cell>
          <cell r="Y1177">
            <v>8</v>
          </cell>
          <cell r="Z1177">
            <v>2566</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U1177"/>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A1177"/>
          <cell r="CB1177"/>
          <cell r="CC1177" t="str">
            <v>ลลิตา</v>
          </cell>
          <cell r="CD1177"/>
          <cell r="CE1177"/>
          <cell r="CF1177"/>
          <cell r="CG1177"/>
          <cell r="CH1177"/>
          <cell r="CI1177"/>
          <cell r="CJ1177"/>
          <cell r="CK1177"/>
          <cell r="CT1177">
            <v>243854</v>
          </cell>
          <cell r="CU1177"/>
          <cell r="CV1177"/>
          <cell r="CW1177"/>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Q1178"/>
          <cell r="R1178"/>
          <cell r="S1178" t="str">
            <v>แขวงเชียงใหม่</v>
          </cell>
          <cell r="T1178" t="str">
            <v>ผบE3554</v>
          </cell>
          <cell r="U1178">
            <v>2565</v>
          </cell>
          <cell r="V1178" t="str">
            <v>ผบE5840</v>
          </cell>
          <cell r="W1178">
            <v>2565</v>
          </cell>
          <cell r="X1178">
            <v>15</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A1178"/>
          <cell r="CB1178"/>
          <cell r="CC1178" t="str">
            <v>ลลิตา</v>
          </cell>
          <cell r="CD1178"/>
          <cell r="CE1178"/>
          <cell r="CF1178"/>
          <cell r="CG1178"/>
          <cell r="CH1178"/>
          <cell r="CI1178"/>
          <cell r="CJ1178"/>
          <cell r="CK1178"/>
          <cell r="CT1178">
            <v>243854</v>
          </cell>
          <cell r="CU1178"/>
          <cell r="CV1178"/>
          <cell r="CW1178"/>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O1179"/>
          <cell r="P1179"/>
          <cell r="Q1179"/>
          <cell r="R1179"/>
          <cell r="S1179" t="str">
            <v>แขวงเชียงใหม่</v>
          </cell>
          <cell r="T1179" t="str">
            <v>ผบE384</v>
          </cell>
          <cell r="U1179">
            <v>2566</v>
          </cell>
          <cell r="V1179" t="str">
            <v>ผบE2276</v>
          </cell>
          <cell r="W1179">
            <v>2566</v>
          </cell>
          <cell r="X1179"/>
          <cell r="Y1179"/>
          <cell r="Z1179"/>
          <cell r="AA1179">
            <v>24</v>
          </cell>
          <cell r="AB1179">
            <v>4</v>
          </cell>
          <cell r="AC1179">
            <v>2566</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cell r="CA1179"/>
          <cell r="CB1179"/>
          <cell r="CC1179"/>
          <cell r="CD1179"/>
          <cell r="CE1179"/>
          <cell r="CF1179"/>
          <cell r="CG1179"/>
          <cell r="CH1179"/>
          <cell r="CI1179"/>
          <cell r="CJ1179"/>
          <cell r="CK1179"/>
          <cell r="CT1179"/>
          <cell r="CU1179"/>
          <cell r="CV1179"/>
          <cell r="CW1179"/>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P1180"/>
          <cell r="Q1180"/>
          <cell r="R1180"/>
          <cell r="S1180" t="str">
            <v>จังหวัดฮอด</v>
          </cell>
          <cell r="T1180" t="str">
            <v>ผบE794</v>
          </cell>
          <cell r="U1180">
            <v>2565</v>
          </cell>
          <cell r="V1180" t="str">
            <v>ผบE957</v>
          </cell>
          <cell r="W1180">
            <v>2565</v>
          </cell>
          <cell r="X1180">
            <v>13</v>
          </cell>
          <cell r="Y1180">
            <v>12</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v>21</v>
          </cell>
          <cell r="BO1180">
            <v>5</v>
          </cell>
          <cell r="BP1180">
            <v>2568</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cell r="CA1180"/>
          <cell r="CB1180"/>
          <cell r="CC1180"/>
          <cell r="CD1180"/>
          <cell r="CE1180"/>
          <cell r="CF1180"/>
          <cell r="CG1180"/>
          <cell r="CH1180"/>
          <cell r="CI1180"/>
          <cell r="CJ1180"/>
          <cell r="CK1180"/>
          <cell r="CT1180"/>
          <cell r="CU1180"/>
          <cell r="CV1180"/>
          <cell r="CW1180"/>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Q1181"/>
          <cell r="R1181"/>
          <cell r="S1181" t="str">
            <v>แขวงเชียงใหม่</v>
          </cell>
          <cell r="T1181" t="str">
            <v>ผบE382</v>
          </cell>
          <cell r="U1181">
            <v>2566</v>
          </cell>
          <cell r="V1181" t="str">
            <v>ผบE2268</v>
          </cell>
          <cell r="W1181">
            <v>2566</v>
          </cell>
          <cell r="X1181">
            <v>24</v>
          </cell>
          <cell r="Y1181">
            <v>4</v>
          </cell>
          <cell r="Z1181">
            <v>2566</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U1181"/>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cell r="CA1181"/>
          <cell r="CB1181"/>
          <cell r="CC1181"/>
          <cell r="CD1181"/>
          <cell r="CE1181"/>
          <cell r="CF1181"/>
          <cell r="CG1181"/>
          <cell r="CH1181"/>
          <cell r="CI1181"/>
          <cell r="CJ1181"/>
          <cell r="CK1181"/>
          <cell r="CT1181"/>
          <cell r="CU1181"/>
          <cell r="CV1181"/>
          <cell r="CW1181"/>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O1182"/>
          <cell r="P1182"/>
          <cell r="Q1182"/>
          <cell r="R1182"/>
          <cell r="S1182" t="str">
            <v>แขวงเชียงใหม่</v>
          </cell>
          <cell r="T1182" t="str">
            <v>ผบE1435</v>
          </cell>
          <cell r="U1182">
            <v>2566</v>
          </cell>
          <cell r="V1182" t="str">
            <v>ผบE3290</v>
          </cell>
          <cell r="W1182">
            <v>2566</v>
          </cell>
          <cell r="X1182"/>
          <cell r="Y1182"/>
          <cell r="Z1182"/>
          <cell r="AA1182">
            <v>16</v>
          </cell>
          <cell r="AB1182">
            <v>5</v>
          </cell>
          <cell r="AC1182">
            <v>2566</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2"/>
          <cell r="CA1182"/>
          <cell r="CB1182"/>
          <cell r="CC1182"/>
          <cell r="CD1182"/>
          <cell r="CE1182"/>
          <cell r="CF1182"/>
          <cell r="CG1182"/>
          <cell r="CH1182"/>
          <cell r="CI1182"/>
          <cell r="CJ1182"/>
          <cell r="CK1182"/>
          <cell r="CT1182"/>
          <cell r="CU1182"/>
          <cell r="CV1182"/>
          <cell r="CW1182"/>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O1183"/>
          <cell r="P1183"/>
          <cell r="Q1183"/>
          <cell r="R1183"/>
          <cell r="S1183" t="str">
            <v>แขวงเชียงใหม่</v>
          </cell>
          <cell r="T1183" t="str">
            <v>ผบE303</v>
          </cell>
          <cell r="U1183">
            <v>2566</v>
          </cell>
          <cell r="V1183" t="str">
            <v>ผบE3595</v>
          </cell>
          <cell r="W1183">
            <v>2566</v>
          </cell>
          <cell r="X1183">
            <v>23</v>
          </cell>
          <cell r="Y1183">
            <v>5</v>
          </cell>
          <cell r="Z1183">
            <v>2566</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Q1184"/>
          <cell r="R1184"/>
          <cell r="S1184" t="str">
            <v>แขวงเชียงใหม่</v>
          </cell>
          <cell r="T1184" t="str">
            <v>ผบE1889</v>
          </cell>
          <cell r="U1184">
            <v>2566</v>
          </cell>
          <cell r="V1184" t="str">
            <v>ผบE3415</v>
          </cell>
          <cell r="W1184">
            <v>2566</v>
          </cell>
          <cell r="X1184"/>
          <cell r="Y1184"/>
          <cell r="Z1184"/>
          <cell r="AA1184">
            <v>19</v>
          </cell>
          <cell r="AB1184">
            <v>5</v>
          </cell>
          <cell r="AC1184">
            <v>2566</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 xml:space="preserve"> .สืบทรัพย์ (คำสั่ง 22/8/2566) // รายงานวันที่ 16/8/2567</v>
          </cell>
          <cell r="BC1184">
            <v>1500</v>
          </cell>
          <cell r="BD1184">
            <v>18</v>
          </cell>
          <cell r="BE1184">
            <v>7</v>
          </cell>
          <cell r="BF1184">
            <v>2568</v>
          </cell>
          <cell r="BG1184">
            <v>0</v>
          </cell>
          <cell r="BH1184" t="str">
            <v>-</v>
          </cell>
          <cell r="BI1184" t="str">
            <v>-</v>
          </cell>
          <cell r="BJ1184" t="str">
            <v>-</v>
          </cell>
          <cell r="BK1184">
            <v>0</v>
          </cell>
          <cell r="BL1184">
            <v>2605</v>
          </cell>
          <cell r="BM1184">
            <v>0</v>
          </cell>
          <cell r="BN1184" t="str">
            <v/>
          </cell>
          <cell r="BO1184" t="str">
            <v/>
          </cell>
          <cell r="BP1184" t="str">
            <v/>
          </cell>
          <cell r="BQ1184" t="str">
            <v>-</v>
          </cell>
          <cell r="BR1184" t="str">
            <v>-</v>
          </cell>
          <cell r="BS1184" t="str">
            <v>-</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O1185"/>
          <cell r="P1185"/>
          <cell r="Q1185"/>
          <cell r="R1185"/>
          <cell r="S1185" t="str">
            <v>แขวงเชียงใหม่</v>
          </cell>
          <cell r="T1185" t="str">
            <v>ผบE1891</v>
          </cell>
          <cell r="U1185">
            <v>2566</v>
          </cell>
          <cell r="V1185" t="str">
            <v>ผบE3422</v>
          </cell>
          <cell r="W1185">
            <v>2566</v>
          </cell>
          <cell r="X1185">
            <v>19</v>
          </cell>
          <cell r="Y1185">
            <v>5</v>
          </cell>
          <cell r="Z1185">
            <v>2566</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cell r="CA1185"/>
          <cell r="CB1185"/>
          <cell r="CC1185"/>
          <cell r="CD1185"/>
          <cell r="CE1185"/>
          <cell r="CF1185"/>
          <cell r="CG1185"/>
          <cell r="CH1185"/>
          <cell r="CI1185"/>
          <cell r="CJ1185"/>
          <cell r="CK1185"/>
          <cell r="CT1185"/>
          <cell r="CU1185"/>
          <cell r="CV1185"/>
          <cell r="CW1185"/>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ผบE283</v>
          </cell>
          <cell r="U1186">
            <v>2567</v>
          </cell>
          <cell r="V1186" t="str">
            <v>ผบE503</v>
          </cell>
          <cell r="W1186">
            <v>2567</v>
          </cell>
          <cell r="X1186">
            <v>28</v>
          </cell>
          <cell r="Y1186">
            <v>5</v>
          </cell>
          <cell r="Z1186">
            <v>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v>10</v>
          </cell>
          <cell r="BO1186">
            <v>4</v>
          </cell>
          <cell r="BP1186">
            <v>2568</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A1186"/>
          <cell r="CB1186">
            <v>4</v>
          </cell>
          <cell r="CC1186" t="str">
            <v>นุสบา</v>
          </cell>
          <cell r="CD1186"/>
          <cell r="CE1186"/>
          <cell r="CF1186"/>
          <cell r="CG1186"/>
          <cell r="CH1186"/>
          <cell r="CI1186"/>
          <cell r="CJ1186"/>
          <cell r="CK1186"/>
          <cell r="CT1186">
            <v>243884</v>
          </cell>
          <cell r="CU1186"/>
          <cell r="CV1186"/>
          <cell r="CW1186"/>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ผบE279</v>
          </cell>
          <cell r="U1187">
            <v>2567</v>
          </cell>
          <cell r="V1187" t="str">
            <v>ผบE501</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v>10</v>
          </cell>
          <cell r="BO1187">
            <v>4</v>
          </cell>
          <cell r="BP1187">
            <v>2568</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A1187"/>
          <cell r="CB1187">
            <v>6</v>
          </cell>
          <cell r="CC1187" t="str">
            <v>นุสบา</v>
          </cell>
          <cell r="CD1187"/>
          <cell r="CE1187"/>
          <cell r="CF1187"/>
          <cell r="CG1187"/>
          <cell r="CH1187"/>
          <cell r="CI1187"/>
          <cell r="CJ1187"/>
          <cell r="CK1187"/>
          <cell r="CT1187">
            <v>243884</v>
          </cell>
          <cell r="CU1187"/>
          <cell r="CV1187"/>
          <cell r="CW1187"/>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ผบE280</v>
          </cell>
          <cell r="U1188">
            <v>2567</v>
          </cell>
          <cell r="V1188" t="str">
            <v>ผบE508</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v>10</v>
          </cell>
          <cell r="BO1188">
            <v>4</v>
          </cell>
          <cell r="BP1188">
            <v>2568</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A1188"/>
          <cell r="CB1188">
            <v>4</v>
          </cell>
          <cell r="CC1188" t="str">
            <v>นุสบา</v>
          </cell>
          <cell r="CD1188"/>
          <cell r="CE1188"/>
          <cell r="CF1188"/>
          <cell r="CG1188"/>
          <cell r="CH1188"/>
          <cell r="CI1188"/>
          <cell r="CJ1188"/>
          <cell r="CK1188"/>
          <cell r="CT1188">
            <v>243884</v>
          </cell>
          <cell r="CU1188"/>
          <cell r="CV1188"/>
          <cell r="CW1188"/>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ผบE281</v>
          </cell>
          <cell r="U1189">
            <v>2567</v>
          </cell>
          <cell r="V1189" t="str">
            <v>ผบE500</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v>10</v>
          </cell>
          <cell r="BO1189">
            <v>4</v>
          </cell>
          <cell r="BP1189">
            <v>2568</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A1189"/>
          <cell r="CB1189">
            <v>6</v>
          </cell>
          <cell r="CC1189" t="str">
            <v>นุสบา</v>
          </cell>
          <cell r="CD1189"/>
          <cell r="CE1189"/>
          <cell r="CF1189"/>
          <cell r="CG1189"/>
          <cell r="CH1189"/>
          <cell r="CI1189"/>
          <cell r="CJ1189"/>
          <cell r="CK1189"/>
          <cell r="CT1189">
            <v>243884</v>
          </cell>
          <cell r="CU1189"/>
          <cell r="CV1189"/>
          <cell r="CW1189"/>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Q1190"/>
          <cell r="R1190"/>
          <cell r="S1190" t="str">
            <v>จังหวัดฮอด</v>
          </cell>
          <cell r="T1190" t="str">
            <v>ผบE282</v>
          </cell>
          <cell r="U1190">
            <v>2567</v>
          </cell>
          <cell r="V1190" t="str">
            <v>ผบE504</v>
          </cell>
          <cell r="W1190">
            <v>2567</v>
          </cell>
          <cell r="X1190">
            <v>28</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v>10</v>
          </cell>
          <cell r="BO1190">
            <v>4</v>
          </cell>
          <cell r="BP1190">
            <v>2568</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A1190"/>
          <cell r="CB1190">
            <v>4</v>
          </cell>
          <cell r="CC1190" t="str">
            <v>นุสบา</v>
          </cell>
          <cell r="CD1190"/>
          <cell r="CE1190"/>
          <cell r="CF1190"/>
          <cell r="CG1190"/>
          <cell r="CH1190"/>
          <cell r="CI1190"/>
          <cell r="CJ1190"/>
          <cell r="CK1190"/>
          <cell r="CT1190">
            <v>243884</v>
          </cell>
          <cell r="CU1190"/>
          <cell r="CV1190"/>
          <cell r="CW1190"/>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A1191"/>
          <cell r="CB1191"/>
          <cell r="CC1191" t="str">
            <v>วชิราภรณ์</v>
          </cell>
          <cell r="CD1191"/>
          <cell r="CE1191"/>
          <cell r="CF1191"/>
          <cell r="CG1191"/>
          <cell r="CH1191"/>
          <cell r="CI1191"/>
          <cell r="CJ1191"/>
          <cell r="CK1191"/>
          <cell r="CL1191"/>
          <cell r="CM1191"/>
          <cell r="CN1191"/>
          <cell r="CO1191"/>
          <cell r="CP1191"/>
          <cell r="CQ1191"/>
          <cell r="CR1191"/>
          <cell r="CS1191"/>
          <cell r="CT1191">
            <v>243852</v>
          </cell>
          <cell r="CU1191"/>
          <cell r="CV1191"/>
          <cell r="CW1191"/>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K1192"/>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A1192"/>
          <cell r="CB1192"/>
          <cell r="CC1192" t="str">
            <v>วชิราภรณ์</v>
          </cell>
          <cell r="CD1192"/>
          <cell r="CE1192"/>
          <cell r="CF1192"/>
          <cell r="CG1192"/>
          <cell r="CH1192"/>
          <cell r="CI1192"/>
          <cell r="CJ1192"/>
          <cell r="CK1192"/>
          <cell r="CL1192"/>
          <cell r="CM1192"/>
          <cell r="CN1192"/>
          <cell r="CO1192"/>
          <cell r="CP1192"/>
          <cell r="CQ1192"/>
          <cell r="CR1192"/>
          <cell r="CS1192"/>
          <cell r="CT1192">
            <v>243852</v>
          </cell>
          <cell r="CU1192"/>
          <cell r="CV1192"/>
          <cell r="CW1192"/>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K1193"/>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A1193"/>
          <cell r="CB1193"/>
          <cell r="CC1193" t="str">
            <v>วชิราภรณ์</v>
          </cell>
          <cell r="CD1193"/>
          <cell r="CE1193"/>
          <cell r="CF1193"/>
          <cell r="CG1193"/>
          <cell r="CH1193"/>
          <cell r="CI1193"/>
          <cell r="CJ1193"/>
          <cell r="CK1193"/>
          <cell r="CT1193">
            <v>243852</v>
          </cell>
          <cell r="CU1193"/>
          <cell r="CV1193"/>
          <cell r="CW1193"/>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K1194"/>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T1194">
            <v>243852</v>
          </cell>
          <cell r="CU1194"/>
          <cell r="CV1194"/>
          <cell r="CW1194"/>
        </row>
        <row r="1195">
          <cell r="B1195">
            <v>2678</v>
          </cell>
          <cell r="C1195">
            <v>1192</v>
          </cell>
          <cell r="D1195">
            <v>9</v>
          </cell>
          <cell r="E1195">
            <v>7</v>
          </cell>
          <cell r="F1195">
            <v>2567</v>
          </cell>
          <cell r="G1195">
            <v>800027168759</v>
          </cell>
          <cell r="H1195" t="str">
            <v>นาง</v>
          </cell>
          <cell r="I1195" t="str">
            <v>จารุณีย์</v>
          </cell>
          <cell r="J1195" t="str">
            <v>บัวชุ่ม</v>
          </cell>
          <cell r="K1195"/>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A1195"/>
          <cell r="CB1195"/>
          <cell r="CC1195" t="str">
            <v>วชิราภรณ์</v>
          </cell>
          <cell r="CD1195"/>
          <cell r="CE1195"/>
          <cell r="CF1195"/>
          <cell r="CG1195"/>
          <cell r="CH1195"/>
          <cell r="CI1195"/>
          <cell r="CJ1195"/>
          <cell r="CK1195"/>
          <cell r="CT1195">
            <v>243852</v>
          </cell>
          <cell r="CU1195"/>
          <cell r="CV1195"/>
          <cell r="CW1195"/>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P1196"/>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A1196"/>
          <cell r="CB1196"/>
          <cell r="CC1196" t="str">
            <v>วชิราภรณ์</v>
          </cell>
          <cell r="CD1196"/>
          <cell r="CE1196"/>
          <cell r="CF1196"/>
          <cell r="CG1196"/>
          <cell r="CH1196"/>
          <cell r="CI1196"/>
          <cell r="CJ1196"/>
          <cell r="CK1196"/>
          <cell r="CT1196">
            <v>243852</v>
          </cell>
          <cell r="CU1196"/>
          <cell r="CV1196"/>
          <cell r="CW1196"/>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K1197"/>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Q1197"/>
          <cell r="R1197"/>
          <cell r="S1197" t="str">
            <v>แขวงเชียงใหม่</v>
          </cell>
          <cell r="T1197" t="str">
            <v>ผบE7796</v>
          </cell>
          <cell r="U1197">
            <v>2565</v>
          </cell>
          <cell r="V1197" t="str">
            <v>ผบE1681</v>
          </cell>
          <cell r="W1197">
            <v>2566</v>
          </cell>
          <cell r="X1197"/>
          <cell r="Y1197"/>
          <cell r="Z1197"/>
          <cell r="AA1197">
            <v>7</v>
          </cell>
          <cell r="AB1197">
            <v>3</v>
          </cell>
          <cell r="AC1197">
            <v>2566</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A1197"/>
          <cell r="CB1197"/>
          <cell r="CC1197" t="str">
            <v>วชิราภรณ์</v>
          </cell>
          <cell r="CD1197"/>
          <cell r="CE1197"/>
          <cell r="CF1197"/>
          <cell r="CG1197"/>
          <cell r="CH1197"/>
          <cell r="CI1197"/>
          <cell r="CJ1197"/>
          <cell r="CK1197"/>
          <cell r="CT1197">
            <v>243902</v>
          </cell>
          <cell r="CU1197"/>
          <cell r="CV1197"/>
          <cell r="CW1197"/>
        </row>
        <row r="1198">
          <cell r="B1198">
            <v>2683</v>
          </cell>
          <cell r="C1198">
            <v>1195</v>
          </cell>
          <cell r="D1198"/>
          <cell r="E1198"/>
          <cell r="F1198"/>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A1198"/>
          <cell r="CB1198"/>
          <cell r="CC1198" t="str">
            <v>ปฏิยุทธ์</v>
          </cell>
          <cell r="CD1198"/>
          <cell r="CE1198"/>
          <cell r="CF1198"/>
          <cell r="CG1198"/>
          <cell r="CH1198"/>
          <cell r="CI1198"/>
          <cell r="CJ1198"/>
          <cell r="CK1198"/>
          <cell r="CT1198">
            <v>243941</v>
          </cell>
          <cell r="CU1198"/>
          <cell r="CV1198"/>
          <cell r="CW1198"/>
        </row>
        <row r="1199">
          <cell r="B1199">
            <v>2684</v>
          </cell>
          <cell r="C1199">
            <v>1196</v>
          </cell>
          <cell r="D1199"/>
          <cell r="E1199"/>
          <cell r="F1199"/>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Q1199"/>
          <cell r="R1199"/>
          <cell r="S1199" t="str">
            <v>จังหวัดฝาง</v>
          </cell>
          <cell r="T1199" t="str">
            <v>ผบE36</v>
          </cell>
          <cell r="U1199">
            <v>2566</v>
          </cell>
          <cell r="V1199" t="str">
            <v>ผบE382</v>
          </cell>
          <cell r="W1199">
            <v>2566</v>
          </cell>
          <cell r="X1199">
            <v>20</v>
          </cell>
          <cell r="Y1199">
            <v>4</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A1199"/>
          <cell r="CB1199"/>
          <cell r="CC1199" t="str">
            <v>ปฏิยุทธ์</v>
          </cell>
          <cell r="CD1199"/>
          <cell r="CE1199"/>
          <cell r="CF1199"/>
          <cell r="CG1199"/>
          <cell r="CH1199"/>
          <cell r="CI1199"/>
          <cell r="CJ1199"/>
          <cell r="CK1199"/>
          <cell r="CL1199"/>
          <cell r="CM1199"/>
          <cell r="CN1199"/>
          <cell r="CO1199"/>
          <cell r="CP1199"/>
          <cell r="CQ1199"/>
          <cell r="CR1199"/>
          <cell r="CS1199"/>
          <cell r="CT1199"/>
          <cell r="CU1199"/>
          <cell r="CV1199"/>
          <cell r="CW1199"/>
        </row>
        <row r="1200">
          <cell r="B1200">
            <v>2685</v>
          </cell>
          <cell r="C1200">
            <v>1197</v>
          </cell>
          <cell r="D1200"/>
          <cell r="E1200"/>
          <cell r="F1200"/>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Q1200"/>
          <cell r="R1200"/>
          <cell r="S1200" t="str">
            <v>แขวงเชียงใหม่</v>
          </cell>
          <cell r="T1200" t="str">
            <v>ผบE1897</v>
          </cell>
          <cell r="U1200">
            <v>2566</v>
          </cell>
          <cell r="V1200" t="str">
            <v>ผบE3412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A1200"/>
          <cell r="CB1200"/>
          <cell r="CC1200" t="str">
            <v>ปฏิยุทธ์</v>
          </cell>
          <cell r="CD1200"/>
          <cell r="CE1200"/>
          <cell r="CF1200"/>
          <cell r="CG1200"/>
          <cell r="CH1200"/>
          <cell r="CI1200"/>
          <cell r="CJ1200"/>
          <cell r="CK1200"/>
          <cell r="CT1200"/>
          <cell r="CU1200"/>
          <cell r="CV1200"/>
          <cell r="CW1200"/>
        </row>
        <row r="1201">
          <cell r="B1201">
            <v>2686</v>
          </cell>
          <cell r="C1201">
            <v>1198</v>
          </cell>
          <cell r="D1201"/>
          <cell r="E1201"/>
          <cell r="F1201"/>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O1201"/>
          <cell r="P1201" t="str">
            <v>1.บุคคลค้ำประกัน</v>
          </cell>
          <cell r="Q1201"/>
          <cell r="R1201"/>
          <cell r="S1201" t="str">
            <v>แขวงเชียงใหม่</v>
          </cell>
          <cell r="T1201" t="str">
            <v>ผบE1896</v>
          </cell>
          <cell r="U1201">
            <v>2566</v>
          </cell>
          <cell r="V1201" t="str">
            <v>ผบE3372</v>
          </cell>
          <cell r="W1201">
            <v>2566</v>
          </cell>
          <cell r="X1201">
            <v>19</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row>
        <row r="1202">
          <cell r="B1202">
            <v>2687</v>
          </cell>
          <cell r="C1202">
            <v>1199</v>
          </cell>
          <cell r="D1202"/>
          <cell r="E1202"/>
          <cell r="F1202"/>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ผบE1432</v>
          </cell>
          <cell r="U1202">
            <v>2566</v>
          </cell>
          <cell r="V1202" t="str">
            <v xml:space="preserve">  ผบE3295</v>
          </cell>
          <cell r="W1202">
            <v>2566</v>
          </cell>
          <cell r="X1202">
            <v>16</v>
          </cell>
          <cell r="Y1202">
            <v>5</v>
          </cell>
          <cell r="Z1202">
            <v>2566</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A1202"/>
          <cell r="CB1202"/>
          <cell r="CC1202" t="str">
            <v>ปฏิยุทธ์</v>
          </cell>
          <cell r="CD1202"/>
          <cell r="CE1202"/>
          <cell r="CF1202"/>
          <cell r="CG1202"/>
          <cell r="CH1202"/>
          <cell r="CI1202"/>
          <cell r="CJ1202"/>
          <cell r="CK1202"/>
          <cell r="CT1202"/>
          <cell r="CU1202"/>
          <cell r="CV1202"/>
          <cell r="CW1202"/>
        </row>
        <row r="1203">
          <cell r="B1203">
            <v>2688</v>
          </cell>
          <cell r="C1203">
            <v>1200</v>
          </cell>
          <cell r="D1203"/>
          <cell r="E1203"/>
          <cell r="F1203"/>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แขวงเชียงใหม่</v>
          </cell>
          <cell r="T1203" t="str">
            <v>ผบE1890</v>
          </cell>
          <cell r="U1203">
            <v>2566</v>
          </cell>
          <cell r="V1203" t="str">
            <v>ผบE3417</v>
          </cell>
          <cell r="W1203">
            <v>2566</v>
          </cell>
          <cell r="X1203"/>
          <cell r="Y1203"/>
          <cell r="Z1203"/>
          <cell r="AA1203">
            <v>19</v>
          </cell>
          <cell r="AB1203">
            <v>5</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A1203"/>
          <cell r="CB1203"/>
          <cell r="CC1203" t="str">
            <v>ปฏิยุทธ์</v>
          </cell>
          <cell r="CD1203"/>
          <cell r="CE1203"/>
          <cell r="CF1203"/>
          <cell r="CG1203"/>
          <cell r="CH1203"/>
          <cell r="CI1203"/>
          <cell r="CJ1203"/>
          <cell r="CK1203"/>
          <cell r="CT1203"/>
          <cell r="CU1203"/>
          <cell r="CV1203"/>
          <cell r="CW1203"/>
        </row>
        <row r="1204">
          <cell r="B1204">
            <v>2689</v>
          </cell>
          <cell r="C1204">
            <v>1201</v>
          </cell>
          <cell r="D1204"/>
          <cell r="E1204"/>
          <cell r="F1204"/>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จังหวัดฮอด</v>
          </cell>
          <cell r="T1204" t="str">
            <v>ผบE211</v>
          </cell>
          <cell r="U1204">
            <v>2566</v>
          </cell>
          <cell r="V1204" t="str">
            <v>ผบE567</v>
          </cell>
          <cell r="W1204">
            <v>2566</v>
          </cell>
          <cell r="X1204"/>
          <cell r="Y1204"/>
          <cell r="Z1204"/>
          <cell r="AA1204">
            <v>1</v>
          </cell>
          <cell r="AB1204">
            <v>6</v>
          </cell>
          <cell r="AC1204">
            <v>2566</v>
          </cell>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A1204"/>
          <cell r="CB1204"/>
          <cell r="CC1204" t="str">
            <v>ปฏิยุทธ์</v>
          </cell>
          <cell r="CD1204"/>
          <cell r="CE1204"/>
          <cell r="CF1204"/>
          <cell r="CG1204"/>
          <cell r="CH1204"/>
          <cell r="CI1204"/>
          <cell r="CJ1204"/>
          <cell r="CK1204"/>
          <cell r="CT1204"/>
          <cell r="CU1204"/>
          <cell r="CV1204"/>
          <cell r="CW1204"/>
        </row>
        <row r="1205">
          <cell r="B1205">
            <v>2690</v>
          </cell>
          <cell r="C1205">
            <v>1202</v>
          </cell>
          <cell r="D1205"/>
          <cell r="E1205"/>
          <cell r="F1205"/>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ผบE1888</v>
          </cell>
          <cell r="U1205">
            <v>2566</v>
          </cell>
          <cell r="V1205" t="str">
            <v>ผบE3421</v>
          </cell>
          <cell r="W1205">
            <v>2566</v>
          </cell>
          <cell r="X1205">
            <v>19</v>
          </cell>
          <cell r="Y1205">
            <v>5</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A1205"/>
          <cell r="CB1205"/>
          <cell r="CC1205" t="str">
            <v>ปฏิยุทธ์</v>
          </cell>
          <cell r="CD1205"/>
          <cell r="CE1205"/>
          <cell r="CF1205"/>
          <cell r="CG1205"/>
          <cell r="CH1205"/>
          <cell r="CI1205"/>
          <cell r="CJ1205"/>
          <cell r="CK1205"/>
          <cell r="CT1205"/>
          <cell r="CU1205"/>
          <cell r="CV1205"/>
          <cell r="CW1205"/>
        </row>
        <row r="1206">
          <cell r="B1206">
            <v>2691</v>
          </cell>
          <cell r="C1206">
            <v>1203</v>
          </cell>
          <cell r="D1206"/>
          <cell r="E1206"/>
          <cell r="F1206"/>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แขวงเชียงใหม่</v>
          </cell>
          <cell r="T1206" t="str">
            <v>ผบE322</v>
          </cell>
          <cell r="U1206">
            <v>2566</v>
          </cell>
          <cell r="V1206" t="str">
            <v>ผบE2297</v>
          </cell>
          <cell r="W1206">
            <v>2566</v>
          </cell>
          <cell r="X1206">
            <v>24</v>
          </cell>
          <cell r="Y1206">
            <v>4</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A1206"/>
          <cell r="CB1206"/>
          <cell r="CC1206" t="str">
            <v>ปฏิยุทธ์</v>
          </cell>
          <cell r="CD1206"/>
          <cell r="CE1206"/>
          <cell r="CF1206"/>
          <cell r="CG1206"/>
          <cell r="CH1206"/>
          <cell r="CI1206"/>
          <cell r="CJ1206"/>
          <cell r="CK1206"/>
          <cell r="CT1206"/>
          <cell r="CU1206"/>
          <cell r="CV1206"/>
          <cell r="CW1206"/>
        </row>
        <row r="1207">
          <cell r="B1207">
            <v>2692</v>
          </cell>
          <cell r="C1207">
            <v>1204</v>
          </cell>
          <cell r="D1207"/>
          <cell r="E1207"/>
          <cell r="F1207"/>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จังหวัดลำพูน</v>
          </cell>
          <cell r="T1207" t="str">
            <v>ผบE545</v>
          </cell>
          <cell r="U1207">
            <v>2566</v>
          </cell>
          <cell r="V1207" t="str">
            <v>ผบE1153</v>
          </cell>
          <cell r="W1207">
            <v>2566</v>
          </cell>
          <cell r="X1207">
            <v>1</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A1207"/>
          <cell r="CB1207"/>
          <cell r="CC1207" t="str">
            <v>ปฏิยุทธ์</v>
          </cell>
          <cell r="CD1207"/>
          <cell r="CE1207"/>
          <cell r="CF1207"/>
          <cell r="CG1207"/>
          <cell r="CH1207"/>
          <cell r="CI1207"/>
          <cell r="CJ1207"/>
          <cell r="CK1207"/>
          <cell r="CT1207"/>
          <cell r="CU1207"/>
          <cell r="CV1207"/>
          <cell r="CW1207"/>
        </row>
        <row r="1208">
          <cell r="B1208">
            <v>2693</v>
          </cell>
          <cell r="C1208">
            <v>1205</v>
          </cell>
          <cell r="D1208"/>
          <cell r="E1208"/>
          <cell r="F1208"/>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Q1208"/>
          <cell r="R1208"/>
          <cell r="S1208" t="str">
            <v>แขวงเชียงใหม่</v>
          </cell>
          <cell r="T1208" t="str">
            <v>ผบE1892</v>
          </cell>
          <cell r="U1208">
            <v>2566</v>
          </cell>
          <cell r="V1208" t="str">
            <v>ผบE3420</v>
          </cell>
          <cell r="W1208">
            <v>2566</v>
          </cell>
          <cell r="X1208">
            <v>19</v>
          </cell>
          <cell r="Y1208">
            <v>5</v>
          </cell>
          <cell r="Z1208">
            <v>2566</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A1208"/>
          <cell r="CB1208"/>
          <cell r="CC1208" t="str">
            <v>ปฏิยุทธ์</v>
          </cell>
          <cell r="CD1208"/>
          <cell r="CE1208"/>
          <cell r="CF1208"/>
          <cell r="CG1208"/>
          <cell r="CH1208"/>
          <cell r="CI1208"/>
          <cell r="CJ1208"/>
          <cell r="CK1208"/>
          <cell r="CT1208"/>
          <cell r="CU1208"/>
          <cell r="CV1208"/>
          <cell r="CW1208"/>
        </row>
        <row r="1209">
          <cell r="B1209">
            <v>2694</v>
          </cell>
          <cell r="C1209">
            <v>1206</v>
          </cell>
          <cell r="D1209"/>
          <cell r="E1209"/>
          <cell r="F1209"/>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Q1209"/>
          <cell r="R1209"/>
          <cell r="S1209" t="str">
            <v>จังหวัดฮอด</v>
          </cell>
          <cell r="T1209" t="str">
            <v>ผบE428</v>
          </cell>
          <cell r="U1209">
            <v>2565</v>
          </cell>
          <cell r="V1209" t="str">
            <v>ผบE553</v>
          </cell>
          <cell r="W1209">
            <v>2565</v>
          </cell>
          <cell r="X1209">
            <v>27</v>
          </cell>
          <cell r="Y1209">
            <v>7</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A1209"/>
          <cell r="CB1209"/>
          <cell r="CC1209" t="str">
            <v>ปฏิยุทธ์</v>
          </cell>
          <cell r="CD1209"/>
          <cell r="CE1209"/>
          <cell r="CF1209"/>
          <cell r="CG1209"/>
          <cell r="CH1209"/>
          <cell r="CI1209"/>
          <cell r="CJ1209"/>
          <cell r="CK1209"/>
          <cell r="CT1209"/>
          <cell r="CU1209"/>
          <cell r="CV1209"/>
          <cell r="CW1209"/>
        </row>
        <row r="1210">
          <cell r="B1210">
            <v>2695</v>
          </cell>
          <cell r="C1210">
            <v>1207</v>
          </cell>
          <cell r="D1210"/>
          <cell r="E1210"/>
          <cell r="F1210"/>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O1210"/>
          <cell r="P1210" t="str">
            <v>1.บุคคลค้ำประกัน</v>
          </cell>
          <cell r="Q1210"/>
          <cell r="R1210"/>
          <cell r="S1210" t="str">
            <v>จังหวัดฮอด</v>
          </cell>
          <cell r="T1210" t="str">
            <v>ผบE209</v>
          </cell>
          <cell r="U1210">
            <v>2566</v>
          </cell>
          <cell r="V1210" t="str">
            <v>ผบE419</v>
          </cell>
          <cell r="W1210">
            <v>2566</v>
          </cell>
          <cell r="X1210">
            <v>8</v>
          </cell>
          <cell r="Y1210">
            <v>5</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23/8/2567) // (รายงาน 7/10/2567)</v>
          </cell>
          <cell r="BC1210">
            <v>1800</v>
          </cell>
          <cell r="BD1210">
            <v>18</v>
          </cell>
          <cell r="BE1210">
            <v>7</v>
          </cell>
          <cell r="BF1210">
            <v>2568</v>
          </cell>
          <cell r="BG1210">
            <v>0</v>
          </cell>
          <cell r="BH1210" t="str">
            <v>-</v>
          </cell>
          <cell r="BI1210" t="str">
            <v>-</v>
          </cell>
          <cell r="BJ1210" t="str">
            <v>-</v>
          </cell>
          <cell r="BK1210">
            <v>0</v>
          </cell>
          <cell r="BL1210">
            <v>1640</v>
          </cell>
          <cell r="BM1210">
            <v>0</v>
          </cell>
          <cell r="BN1210" t="str">
            <v/>
          </cell>
          <cell r="BO1210" t="str">
            <v/>
          </cell>
          <cell r="BP1210" t="str">
            <v/>
          </cell>
          <cell r="BQ1210" t="str">
            <v>-</v>
          </cell>
          <cell r="BR1210" t="str">
            <v>-</v>
          </cell>
          <cell r="BS1210" t="str">
            <v>-</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A1210"/>
          <cell r="CB1210"/>
          <cell r="CC1210" t="str">
            <v>ปฏิยุทธ์</v>
          </cell>
          <cell r="CD1210"/>
          <cell r="CE1210"/>
          <cell r="CF1210"/>
          <cell r="CG1210"/>
          <cell r="CH1210"/>
          <cell r="CI1210"/>
          <cell r="CJ1210"/>
          <cell r="CK1210"/>
          <cell r="CT1210"/>
          <cell r="CU1210"/>
          <cell r="CV1210"/>
          <cell r="CW1210"/>
        </row>
        <row r="1211">
          <cell r="B1211">
            <v>2696</v>
          </cell>
          <cell r="C1211">
            <v>1208</v>
          </cell>
          <cell r="D1211"/>
          <cell r="E1211"/>
          <cell r="F1211"/>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Q1211"/>
          <cell r="R1211"/>
          <cell r="S1211" t="str">
            <v>จังหวัดฮอด</v>
          </cell>
          <cell r="T1211" t="str">
            <v>ผบE714</v>
          </cell>
          <cell r="U1211">
            <v>2566</v>
          </cell>
          <cell r="V1211" t="str">
            <v>ผบE912</v>
          </cell>
          <cell r="W1211">
            <v>2566</v>
          </cell>
          <cell r="X1211">
            <v>26</v>
          </cell>
          <cell r="Y1211">
            <v>7</v>
          </cell>
          <cell r="Z1211">
            <v>2566</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A1211"/>
          <cell r="CB1211"/>
          <cell r="CC1211" t="str">
            <v>ปฏิยุทธ์</v>
          </cell>
          <cell r="CD1211"/>
          <cell r="CE1211"/>
          <cell r="CF1211"/>
          <cell r="CG1211"/>
          <cell r="CH1211"/>
          <cell r="CI1211"/>
          <cell r="CJ1211"/>
          <cell r="CK1211"/>
          <cell r="CT1211"/>
          <cell r="CU1211"/>
          <cell r="CV1211"/>
          <cell r="CW1211"/>
        </row>
        <row r="1212">
          <cell r="B1212">
            <v>2697</v>
          </cell>
          <cell r="C1212">
            <v>1209</v>
          </cell>
          <cell r="D1212"/>
          <cell r="E1212"/>
          <cell r="F1212"/>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O1212"/>
          <cell r="P1212" t="str">
            <v>1.บุคคลค้ำประกัน</v>
          </cell>
          <cell r="Q1212"/>
          <cell r="R1212"/>
          <cell r="S1212" t="str">
            <v>จังหวัดฮอด</v>
          </cell>
          <cell r="T1212" t="str">
            <v>ผบE431</v>
          </cell>
          <cell r="U1212">
            <v>2565</v>
          </cell>
          <cell r="V1212" t="str">
            <v>ผบE541</v>
          </cell>
          <cell r="W1212">
            <v>2565</v>
          </cell>
          <cell r="X1212">
            <v>27</v>
          </cell>
          <cell r="Y1212">
            <v>7</v>
          </cell>
          <cell r="Z1212">
            <v>2565</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23/8/66 // (รายงาน 12/10/2567)</v>
          </cell>
          <cell r="BC1212">
            <v>900</v>
          </cell>
          <cell r="BD1212">
            <v>18</v>
          </cell>
          <cell r="BE1212">
            <v>7</v>
          </cell>
          <cell r="BF1212">
            <v>2568</v>
          </cell>
          <cell r="BG1212">
            <v>0</v>
          </cell>
          <cell r="BH1212" t="str">
            <v>-</v>
          </cell>
          <cell r="BI1212" t="str">
            <v>-</v>
          </cell>
          <cell r="BJ1212" t="str">
            <v>-</v>
          </cell>
          <cell r="BK1212">
            <v>0</v>
          </cell>
          <cell r="BL1212">
            <v>1400</v>
          </cell>
          <cell r="BM1212">
            <v>0</v>
          </cell>
          <cell r="BN1212" t="str">
            <v/>
          </cell>
          <cell r="BO1212" t="str">
            <v/>
          </cell>
          <cell r="BP1212" t="str">
            <v/>
          </cell>
          <cell r="BQ1212" t="str">
            <v>-</v>
          </cell>
          <cell r="BR1212" t="str">
            <v>-</v>
          </cell>
          <cell r="BS1212" t="str">
            <v>-</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A1212"/>
          <cell r="CB1212"/>
          <cell r="CC1212" t="str">
            <v>ปฏิยุทธ์</v>
          </cell>
          <cell r="CD1212"/>
          <cell r="CE1212"/>
          <cell r="CF1212"/>
          <cell r="CG1212"/>
          <cell r="CH1212"/>
          <cell r="CI1212"/>
          <cell r="CJ1212"/>
          <cell r="CK1212"/>
          <cell r="CT1212"/>
          <cell r="CU1212"/>
          <cell r="CV1212"/>
          <cell r="CW1212"/>
        </row>
        <row r="1213">
          <cell r="B1213">
            <v>2698</v>
          </cell>
          <cell r="C1213">
            <v>1210</v>
          </cell>
          <cell r="D1213"/>
          <cell r="E1213"/>
          <cell r="F1213"/>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ผบE1180</v>
          </cell>
          <cell r="U1213">
            <v>2566</v>
          </cell>
          <cell r="V1213" t="str">
            <v>ผบE1337</v>
          </cell>
          <cell r="W1213">
            <v>2566</v>
          </cell>
          <cell r="X1213">
            <v>31</v>
          </cell>
          <cell r="Y1213" t="str">
            <v>ตุลาคม</v>
          </cell>
          <cell r="Z1213">
            <v>2566</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A1213"/>
          <cell r="CB1213">
            <v>5</v>
          </cell>
          <cell r="CC1213" t="str">
            <v>นุสบา</v>
          </cell>
          <cell r="CD1213"/>
          <cell r="CE1213"/>
          <cell r="CF1213"/>
          <cell r="CG1213"/>
          <cell r="CH1213"/>
          <cell r="CI1213"/>
          <cell r="CJ1213"/>
          <cell r="CK1213"/>
          <cell r="CT1213">
            <v>243936</v>
          </cell>
          <cell r="CU1213"/>
          <cell r="CV1213"/>
          <cell r="CW1213"/>
        </row>
        <row r="1214">
          <cell r="B1214">
            <v>2699</v>
          </cell>
          <cell r="C1214">
            <v>1211</v>
          </cell>
          <cell r="D1214"/>
          <cell r="E1214"/>
          <cell r="F1214"/>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Q1214"/>
          <cell r="R1214"/>
          <cell r="S1214" t="str">
            <v>จังหวัดฝาง</v>
          </cell>
          <cell r="T1214" t="str">
            <v>ผบE1181</v>
          </cell>
          <cell r="U1214">
            <v>2566</v>
          </cell>
          <cell r="V1214" t="str">
            <v>ผบE1338</v>
          </cell>
          <cell r="W1214">
            <v>2566</v>
          </cell>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A1214"/>
          <cell r="CB1214">
            <v>1</v>
          </cell>
          <cell r="CC1214" t="str">
            <v>นุสบา</v>
          </cell>
          <cell r="CD1214"/>
          <cell r="CE1214"/>
          <cell r="CF1214"/>
          <cell r="CG1214"/>
          <cell r="CH1214"/>
          <cell r="CI1214"/>
          <cell r="CJ1214"/>
          <cell r="CK1214"/>
          <cell r="CT1214">
            <v>243936</v>
          </cell>
          <cell r="CU1214"/>
          <cell r="CV1214"/>
          <cell r="CW1214"/>
        </row>
        <row r="1215">
          <cell r="B1215">
            <v>2700</v>
          </cell>
          <cell r="C1215">
            <v>1212</v>
          </cell>
          <cell r="D1215"/>
          <cell r="E1215"/>
          <cell r="F1215"/>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Q1215"/>
          <cell r="R1215"/>
          <cell r="S1215" t="str">
            <v>แขวงเชียงใหม่</v>
          </cell>
          <cell r="T1215" t="str">
            <v>ผบE3643</v>
          </cell>
          <cell r="U1215">
            <v>2565</v>
          </cell>
          <cell r="V1215" t="str">
            <v>ผบE7107</v>
          </cell>
          <cell r="W1215">
            <v>2565</v>
          </cell>
          <cell r="X1215">
            <v>4</v>
          </cell>
          <cell r="Y1215">
            <v>10</v>
          </cell>
          <cell r="Z1215">
            <v>2565</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A1215"/>
          <cell r="CB1215">
            <v>4</v>
          </cell>
          <cell r="CC1215" t="str">
            <v>นุสบา</v>
          </cell>
          <cell r="CD1215"/>
          <cell r="CE1215"/>
          <cell r="CF1215"/>
          <cell r="CG1215"/>
          <cell r="CH1215"/>
          <cell r="CI1215"/>
          <cell r="CJ1215"/>
          <cell r="CK1215"/>
          <cell r="CT1215">
            <v>243936</v>
          </cell>
          <cell r="CU1215"/>
          <cell r="CV1215"/>
          <cell r="CW1215"/>
        </row>
        <row r="1216">
          <cell r="B1216">
            <v>2701</v>
          </cell>
          <cell r="C1216">
            <v>1213</v>
          </cell>
          <cell r="D1216"/>
          <cell r="E1216"/>
          <cell r="F1216"/>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Q1216"/>
          <cell r="R1216"/>
          <cell r="S1216" t="str">
            <v>แขวงเชียงใหม่</v>
          </cell>
          <cell r="T1216" t="str">
            <v>ผบE59</v>
          </cell>
          <cell r="U1216">
            <v>2566</v>
          </cell>
          <cell r="V1216" t="str">
            <v>ผบE2403</v>
          </cell>
          <cell r="W1216">
            <v>2566</v>
          </cell>
          <cell r="X1216">
            <v>25</v>
          </cell>
          <cell r="Y1216">
            <v>4</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v>4</v>
          </cell>
          <cell r="BO1216">
            <v>6</v>
          </cell>
          <cell r="BP1216">
            <v>2567</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A1216"/>
          <cell r="CB1216">
            <v>5</v>
          </cell>
          <cell r="CC1216" t="str">
            <v>นุสบา</v>
          </cell>
          <cell r="CD1216"/>
          <cell r="CE1216"/>
          <cell r="CF1216"/>
          <cell r="CG1216"/>
          <cell r="CH1216"/>
          <cell r="CI1216"/>
          <cell r="CJ1216"/>
          <cell r="CK1216"/>
          <cell r="CT1216">
            <v>243936</v>
          </cell>
          <cell r="CU1216"/>
          <cell r="CV1216"/>
          <cell r="CW1216"/>
        </row>
        <row r="1217">
          <cell r="B1217">
            <v>2702</v>
          </cell>
          <cell r="C1217">
            <v>1214</v>
          </cell>
          <cell r="D1217"/>
          <cell r="E1217"/>
          <cell r="F1217"/>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Q1217"/>
          <cell r="R1217"/>
          <cell r="S1217" t="str">
            <v>แขวงเชียงใหม่</v>
          </cell>
          <cell r="T1217" t="str">
            <v>ผบ574</v>
          </cell>
          <cell r="U1217">
            <v>2566</v>
          </cell>
          <cell r="V1217" t="str">
            <v>ผบ882</v>
          </cell>
          <cell r="W1217">
            <v>2566</v>
          </cell>
          <cell r="X1217">
            <v>8</v>
          </cell>
          <cell r="Y1217">
            <v>8</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v>4</v>
          </cell>
          <cell r="BO1217">
            <v>6</v>
          </cell>
          <cell r="BP1217">
            <v>2567</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A1217"/>
          <cell r="CB1217">
            <v>4</v>
          </cell>
          <cell r="CC1217" t="str">
            <v>นุสบา</v>
          </cell>
          <cell r="CD1217"/>
          <cell r="CE1217"/>
          <cell r="CF1217"/>
          <cell r="CG1217"/>
          <cell r="CH1217"/>
          <cell r="CI1217"/>
          <cell r="CJ1217"/>
          <cell r="CK1217"/>
          <cell r="CT1217">
            <v>243936</v>
          </cell>
          <cell r="CU1217"/>
          <cell r="CV1217"/>
          <cell r="CW1217"/>
        </row>
        <row r="1218">
          <cell r="B1218">
            <v>2703</v>
          </cell>
          <cell r="C1218">
            <v>1215</v>
          </cell>
          <cell r="D1218"/>
          <cell r="E1218"/>
          <cell r="F1218"/>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T1218">
            <v>243941</v>
          </cell>
          <cell r="CU1218"/>
          <cell r="CV1218"/>
          <cell r="CW1218"/>
        </row>
        <row r="1219">
          <cell r="B1219">
            <v>2704</v>
          </cell>
          <cell r="C1219">
            <v>1216</v>
          </cell>
          <cell r="D1219"/>
          <cell r="E1219"/>
          <cell r="F1219"/>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A1219"/>
          <cell r="CB1219"/>
          <cell r="CC1219" t="str">
            <v>ปฏิยุทธ์</v>
          </cell>
          <cell r="CD1219"/>
          <cell r="CE1219"/>
          <cell r="CF1219"/>
          <cell r="CG1219"/>
          <cell r="CH1219"/>
          <cell r="CI1219"/>
          <cell r="CJ1219"/>
          <cell r="CK1219"/>
          <cell r="CT1219">
            <v>243941</v>
          </cell>
          <cell r="CU1219"/>
          <cell r="CV1219"/>
          <cell r="CW1219"/>
        </row>
        <row r="1220">
          <cell r="B1220">
            <v>2706</v>
          </cell>
          <cell r="C1220">
            <v>1217</v>
          </cell>
          <cell r="D1220"/>
          <cell r="E1220"/>
          <cell r="F1220"/>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A1220"/>
          <cell r="CB1220"/>
          <cell r="CC1220" t="str">
            <v>ปฏิยุทธ์</v>
          </cell>
          <cell r="CD1220"/>
          <cell r="CE1220"/>
          <cell r="CF1220"/>
          <cell r="CG1220"/>
          <cell r="CH1220"/>
          <cell r="CI1220"/>
          <cell r="CJ1220"/>
          <cell r="CK1220"/>
          <cell r="CT1220">
            <v>243941</v>
          </cell>
          <cell r="CU1220"/>
          <cell r="CV1220"/>
          <cell r="CW1220"/>
        </row>
        <row r="1221">
          <cell r="B1221">
            <v>2707</v>
          </cell>
          <cell r="C1221">
            <v>1218</v>
          </cell>
          <cell r="D1221"/>
          <cell r="E1221"/>
          <cell r="F1221"/>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A1221"/>
          <cell r="CB1221"/>
          <cell r="CC1221" t="str">
            <v>ปฏิยุทธ์</v>
          </cell>
          <cell r="CD1221"/>
          <cell r="CE1221"/>
          <cell r="CF1221"/>
          <cell r="CG1221"/>
          <cell r="CH1221"/>
          <cell r="CI1221"/>
          <cell r="CJ1221"/>
          <cell r="CK1221"/>
          <cell r="CT1221">
            <v>243941</v>
          </cell>
          <cell r="CU1221"/>
          <cell r="CV1221"/>
          <cell r="CW1221"/>
        </row>
        <row r="1222">
          <cell r="B1222">
            <v>2708</v>
          </cell>
          <cell r="C1222">
            <v>1219</v>
          </cell>
          <cell r="D1222"/>
          <cell r="E1222"/>
          <cell r="F1222"/>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A1222"/>
          <cell r="CB1222"/>
          <cell r="CC1222" t="str">
            <v>ปฏิยุทธ์</v>
          </cell>
          <cell r="CD1222"/>
          <cell r="CE1222"/>
          <cell r="CF1222"/>
          <cell r="CG1222"/>
          <cell r="CH1222"/>
          <cell r="CI1222"/>
          <cell r="CJ1222"/>
          <cell r="CK1222"/>
          <cell r="CT1222">
            <v>243941</v>
          </cell>
          <cell r="CU1222"/>
          <cell r="CV1222"/>
          <cell r="CW1222"/>
        </row>
        <row r="1223">
          <cell r="B1223">
            <v>2709</v>
          </cell>
          <cell r="C1223">
            <v>1220</v>
          </cell>
          <cell r="D1223"/>
          <cell r="E1223"/>
          <cell r="F1223"/>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A1223"/>
          <cell r="CB1223"/>
          <cell r="CC1223" t="str">
            <v>ปฏิยุทธ์</v>
          </cell>
          <cell r="CD1223"/>
          <cell r="CE1223"/>
          <cell r="CF1223"/>
          <cell r="CG1223"/>
          <cell r="CH1223"/>
          <cell r="CI1223"/>
          <cell r="CJ1223"/>
          <cell r="CK1223"/>
          <cell r="CT1223">
            <v>243941</v>
          </cell>
          <cell r="CU1223"/>
          <cell r="CV1223"/>
          <cell r="CW1223"/>
        </row>
        <row r="1224">
          <cell r="B1224">
            <v>2710</v>
          </cell>
          <cell r="C1224">
            <v>1221</v>
          </cell>
          <cell r="D1224"/>
          <cell r="E1224"/>
          <cell r="F1224"/>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A1224"/>
          <cell r="CB1224"/>
          <cell r="CC1224" t="str">
            <v>ปฏิยุทธ์</v>
          </cell>
          <cell r="CD1224"/>
          <cell r="CE1224"/>
          <cell r="CF1224"/>
          <cell r="CG1224"/>
          <cell r="CH1224"/>
          <cell r="CI1224"/>
          <cell r="CJ1224"/>
          <cell r="CK1224"/>
          <cell r="CT1224">
            <v>243941</v>
          </cell>
          <cell r="CU1224"/>
          <cell r="CV1224"/>
          <cell r="CW1224"/>
        </row>
        <row r="1225">
          <cell r="B1225">
            <v>2711</v>
          </cell>
          <cell r="C1225">
            <v>1222</v>
          </cell>
          <cell r="D1225"/>
          <cell r="E1225"/>
          <cell r="F1225"/>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A1225"/>
          <cell r="CB1225"/>
          <cell r="CC1225" t="str">
            <v>ปฏิยุทธ์</v>
          </cell>
          <cell r="CD1225"/>
          <cell r="CE1225"/>
          <cell r="CF1225"/>
          <cell r="CG1225"/>
          <cell r="CH1225"/>
          <cell r="CI1225"/>
          <cell r="CJ1225"/>
          <cell r="CK1225"/>
          <cell r="CT1225">
            <v>243941</v>
          </cell>
          <cell r="CU1225"/>
          <cell r="CV1225"/>
          <cell r="CW1225"/>
        </row>
        <row r="1226">
          <cell r="B1226">
            <v>2712</v>
          </cell>
          <cell r="C1226">
            <v>1223</v>
          </cell>
          <cell r="D1226"/>
          <cell r="E1226"/>
          <cell r="F1226"/>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A1226"/>
          <cell r="CB1226"/>
          <cell r="CC1226" t="str">
            <v>ปฏิยุทธ์</v>
          </cell>
          <cell r="CD1226"/>
          <cell r="CE1226"/>
          <cell r="CF1226"/>
          <cell r="CG1226"/>
          <cell r="CH1226"/>
          <cell r="CI1226"/>
          <cell r="CJ1226"/>
          <cell r="CK1226"/>
          <cell r="CT1226">
            <v>243941</v>
          </cell>
          <cell r="CU1226"/>
          <cell r="CV1226"/>
          <cell r="CW1226"/>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P1227"/>
          <cell r="Q1227"/>
          <cell r="R1227"/>
          <cell r="S1227" t="str">
            <v>แขวงเชียงใหม่</v>
          </cell>
          <cell r="T1227" t="str">
            <v>ผบE3221</v>
          </cell>
          <cell r="U1227">
            <v>2567</v>
          </cell>
          <cell r="V1227" t="str">
            <v>ผบE5127</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 รายงาน 24/6/2567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A1227"/>
          <cell r="CB1227"/>
          <cell r="CC1227" t="str">
            <v>ปฏิยุทธ์</v>
          </cell>
          <cell r="CD1227"/>
          <cell r="CE1227"/>
          <cell r="CF1227"/>
          <cell r="CG1227"/>
          <cell r="CH1227"/>
          <cell r="CI1227"/>
          <cell r="CJ1227"/>
          <cell r="CK1227"/>
          <cell r="CT1227"/>
          <cell r="CU1227"/>
          <cell r="CV1227"/>
          <cell r="CW1227"/>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Q1228"/>
          <cell r="R1228"/>
          <cell r="S1228" t="str">
            <v>แขวงเชียงใหม่</v>
          </cell>
          <cell r="T1228" t="str">
            <v>ผบE3202</v>
          </cell>
          <cell r="U1228">
            <v>2567</v>
          </cell>
          <cell r="V1228" t="str">
            <v>ผบE5130</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A1228"/>
          <cell r="CB1228"/>
          <cell r="CC1228" t="str">
            <v>ปฏิยุทธ์</v>
          </cell>
          <cell r="CD1228"/>
          <cell r="CE1228"/>
          <cell r="CF1228"/>
          <cell r="CG1228"/>
          <cell r="CH1228"/>
          <cell r="CI1228"/>
          <cell r="CJ1228"/>
          <cell r="CK1228"/>
          <cell r="CT1228"/>
          <cell r="CU1228"/>
          <cell r="CV1228"/>
          <cell r="CW1228"/>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P1229"/>
          <cell r="Q1229"/>
          <cell r="R1229"/>
          <cell r="S1229" t="str">
            <v>แขวงเชียงใหม่</v>
          </cell>
          <cell r="T1229" t="str">
            <v>ผบE3204</v>
          </cell>
          <cell r="U1229">
            <v>2567</v>
          </cell>
          <cell r="V1229" t="str">
            <v>ผบE5131</v>
          </cell>
          <cell r="W1229">
            <v>2567</v>
          </cell>
          <cell r="X1229">
            <v>10</v>
          </cell>
          <cell r="Y1229">
            <v>6</v>
          </cell>
          <cell r="Z1229">
            <v>2567</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v>23</v>
          </cell>
          <cell r="BO1229">
            <v>5</v>
          </cell>
          <cell r="BP1229">
            <v>2568</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A1229"/>
          <cell r="CB1229">
            <v>2</v>
          </cell>
          <cell r="CC1229" t="str">
            <v>นุสบา</v>
          </cell>
          <cell r="CD1229"/>
          <cell r="CE1229"/>
          <cell r="CF1229"/>
          <cell r="CG1229"/>
          <cell r="CH1229"/>
          <cell r="CI1229"/>
          <cell r="CJ1229"/>
          <cell r="CK1229"/>
          <cell r="CT1229">
            <v>243936</v>
          </cell>
          <cell r="CU1229"/>
          <cell r="CV1229"/>
          <cell r="CW1229"/>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Q1230"/>
          <cell r="R1230"/>
          <cell r="S1230" t="str">
            <v>จังหวัดฮอด</v>
          </cell>
          <cell r="T1230" t="str">
            <v>ผบE419</v>
          </cell>
          <cell r="U1230">
            <v>2565</v>
          </cell>
          <cell r="V1230" t="str">
            <v>ผบE545</v>
          </cell>
          <cell r="W1230">
            <v>2565</v>
          </cell>
          <cell r="X1230">
            <v>27</v>
          </cell>
          <cell r="Y1230">
            <v>7</v>
          </cell>
          <cell r="Z1230">
            <v>2565</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A1230"/>
          <cell r="CB1230"/>
          <cell r="CC1230" t="str">
            <v>ปฏิยุทธ์</v>
          </cell>
          <cell r="CD1230"/>
          <cell r="CE1230"/>
          <cell r="CF1230"/>
          <cell r="CG1230"/>
          <cell r="CH1230"/>
          <cell r="CI1230"/>
          <cell r="CJ1230"/>
          <cell r="CK1230"/>
          <cell r="CT1230"/>
          <cell r="CU1230"/>
          <cell r="CV1230"/>
          <cell r="CW1230"/>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Q1231"/>
          <cell r="R1231"/>
          <cell r="S1231" t="str">
            <v>จังหวัดฮอด</v>
          </cell>
          <cell r="T1231" t="str">
            <v>ผบE436</v>
          </cell>
          <cell r="U1231">
            <v>2565</v>
          </cell>
          <cell r="V1231" t="str">
            <v>ผบE555</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A1231"/>
          <cell r="CB1231"/>
          <cell r="CC1231" t="str">
            <v>ปฏิยุทธ์</v>
          </cell>
          <cell r="CD1231"/>
          <cell r="CE1231"/>
          <cell r="CF1231"/>
          <cell r="CG1231"/>
          <cell r="CH1231"/>
          <cell r="CI1231"/>
          <cell r="CJ1231"/>
          <cell r="CK1231"/>
          <cell r="CT1231"/>
          <cell r="CU1231"/>
          <cell r="CV1231"/>
          <cell r="CW1231"/>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Q1232"/>
          <cell r="R1232"/>
          <cell r="S1232" t="str">
            <v>จังหวัดฮอด</v>
          </cell>
          <cell r="T1232" t="str">
            <v>ผบE435</v>
          </cell>
          <cell r="U1232">
            <v>2565</v>
          </cell>
          <cell r="V1232" t="str">
            <v>ผบE554</v>
          </cell>
          <cell r="W1232">
            <v>2565</v>
          </cell>
          <cell r="X1232"/>
          <cell r="Y1232"/>
          <cell r="Z1232"/>
          <cell r="AA1232">
            <v>27</v>
          </cell>
          <cell r="AB1232">
            <v>7</v>
          </cell>
          <cell r="AC1232">
            <v>2565</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A1232"/>
          <cell r="CB1232"/>
          <cell r="CC1232" t="str">
            <v>ปฏิยุทธ์</v>
          </cell>
          <cell r="CD1232"/>
          <cell r="CE1232"/>
          <cell r="CF1232"/>
          <cell r="CG1232"/>
          <cell r="CH1232"/>
          <cell r="CI1232"/>
          <cell r="CJ1232"/>
          <cell r="CK1232"/>
          <cell r="CT1232"/>
          <cell r="CU1232"/>
          <cell r="CV1232"/>
          <cell r="CW1232"/>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ผบE286</v>
          </cell>
          <cell r="U1233">
            <v>2567</v>
          </cell>
          <cell r="V1233" t="str">
            <v>ผบE509</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A1233"/>
          <cell r="CB1233"/>
          <cell r="CC1233" t="str">
            <v>ปฏิยุทธ์</v>
          </cell>
          <cell r="CD1233"/>
          <cell r="CE1233"/>
          <cell r="CF1233"/>
          <cell r="CG1233"/>
          <cell r="CH1233"/>
          <cell r="CI1233"/>
          <cell r="CJ1233"/>
          <cell r="CK1233"/>
          <cell r="CT1233"/>
          <cell r="CU1233"/>
          <cell r="CV1233"/>
          <cell r="CW1233"/>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ผบE278</v>
          </cell>
          <cell r="U1234">
            <v>2567</v>
          </cell>
          <cell r="V1234" t="str">
            <v>ผบE506</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4"/>
          <cell r="CA1234"/>
          <cell r="CB1234"/>
          <cell r="CC1234"/>
          <cell r="CD1234"/>
          <cell r="CE1234"/>
          <cell r="CF1234"/>
          <cell r="CG1234"/>
          <cell r="CH1234"/>
          <cell r="CI1234"/>
          <cell r="CJ1234"/>
          <cell r="CK1234"/>
          <cell r="CT1234"/>
          <cell r="CU1234"/>
          <cell r="CV1234"/>
          <cell r="CW1234"/>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Q1235"/>
          <cell r="R1235"/>
          <cell r="S1235" t="str">
            <v>จังหวัดฮอด</v>
          </cell>
          <cell r="T1235" t="str">
            <v>ผบE284</v>
          </cell>
          <cell r="U1235">
            <v>2567</v>
          </cell>
          <cell r="V1235" t="str">
            <v>ผบE507</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A1235"/>
          <cell r="CB1235"/>
          <cell r="CC1235" t="str">
            <v>ปฏิยุทธ์</v>
          </cell>
          <cell r="CD1235"/>
          <cell r="CE1235"/>
          <cell r="CF1235"/>
          <cell r="CG1235"/>
          <cell r="CH1235"/>
          <cell r="CI1235"/>
          <cell r="CJ1235"/>
          <cell r="CK1235"/>
          <cell r="CT1235"/>
          <cell r="CU1235"/>
          <cell r="CV1235"/>
          <cell r="CW1235"/>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X1236"/>
          <cell r="Y1236"/>
          <cell r="Z1236"/>
          <cell r="AA1236">
            <v>28</v>
          </cell>
          <cell r="AB1236">
            <v>5</v>
          </cell>
          <cell r="AC1236">
            <v>2567</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A1236"/>
          <cell r="CB1236"/>
          <cell r="CC1236" t="str">
            <v>ปฏิยุทธ์</v>
          </cell>
          <cell r="CD1236"/>
          <cell r="CE1236"/>
          <cell r="CF1236"/>
          <cell r="CG1236"/>
          <cell r="CH1236"/>
          <cell r="CI1236"/>
          <cell r="CJ1236"/>
          <cell r="CK1236"/>
          <cell r="CL1236"/>
          <cell r="CM1236"/>
          <cell r="CN1236"/>
          <cell r="CO1236"/>
          <cell r="CP1236"/>
          <cell r="CQ1236"/>
          <cell r="CR1236"/>
          <cell r="CS1236"/>
          <cell r="CT1236">
            <v>243941</v>
          </cell>
          <cell r="CU1236"/>
          <cell r="CV1236"/>
          <cell r="CW1236"/>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K1237"/>
          <cell r="L1237" t="str">
            <v>เชียงใหม่</v>
          </cell>
          <cell r="M1237" t="str">
            <v>เชียงใหม่</v>
          </cell>
          <cell r="N1237">
            <v>8</v>
          </cell>
          <cell r="O1237" t="str">
            <v>ธนาคารประชาชน</v>
          </cell>
          <cell r="P1237"/>
          <cell r="Q1237"/>
          <cell r="R1237"/>
          <cell r="S1237" t="str">
            <v>จังหวัดฮอด</v>
          </cell>
          <cell r="T1237" t="str">
            <v>ผบE47</v>
          </cell>
          <cell r="U1237">
            <v>2566</v>
          </cell>
          <cell r="V1237" t="str">
            <v>ผบE308</v>
          </cell>
          <cell r="W1237">
            <v>2566</v>
          </cell>
          <cell r="X1237"/>
          <cell r="Y1237"/>
          <cell r="Z1237"/>
          <cell r="AA1237">
            <v>18</v>
          </cell>
          <cell r="AB1237">
            <v>4</v>
          </cell>
          <cell r="AC1237">
            <v>2566</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A1237"/>
          <cell r="CB1237"/>
          <cell r="CC1237" t="str">
            <v>วชิราภรณ์</v>
          </cell>
          <cell r="CD1237"/>
          <cell r="CE1237"/>
          <cell r="CF1237"/>
          <cell r="CG1237"/>
          <cell r="CH1237"/>
          <cell r="CI1237"/>
          <cell r="CJ1237"/>
          <cell r="CK1237"/>
          <cell r="CT1237">
            <v>243902</v>
          </cell>
          <cell r="CU1237"/>
          <cell r="CV1237"/>
          <cell r="CW1237"/>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K1238"/>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P1238"/>
          <cell r="Q1238"/>
          <cell r="R1238"/>
          <cell r="S1238" t="str">
            <v>แขวงเชียงใหม่</v>
          </cell>
          <cell r="T1238" t="str">
            <v>ผบE8961</v>
          </cell>
          <cell r="U1238">
            <v>2566</v>
          </cell>
          <cell r="V1238" t="str">
            <v>ผบE11110</v>
          </cell>
          <cell r="W1238">
            <v>2566</v>
          </cell>
          <cell r="X1238">
            <v>14</v>
          </cell>
          <cell r="Y1238">
            <v>11</v>
          </cell>
          <cell r="Z1238">
            <v>2566</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A1238"/>
          <cell r="CB1238"/>
          <cell r="CC1238" t="str">
            <v>วชิราภรณ์</v>
          </cell>
          <cell r="CD1238"/>
          <cell r="CE1238"/>
          <cell r="CF1238"/>
          <cell r="CG1238"/>
          <cell r="CH1238"/>
          <cell r="CI1238"/>
          <cell r="CJ1238"/>
          <cell r="CK1238"/>
          <cell r="CT1238">
            <v>243902</v>
          </cell>
          <cell r="CU1238"/>
          <cell r="CV1238"/>
          <cell r="CW1238"/>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Q1239"/>
          <cell r="R1239"/>
          <cell r="S1239" t="str">
            <v>จังหวัดฝาง</v>
          </cell>
          <cell r="T1239" t="str">
            <v>ผบE361</v>
          </cell>
          <cell r="U1239">
            <v>2559</v>
          </cell>
          <cell r="V1239" t="str">
            <v>ผบE483</v>
          </cell>
          <cell r="W1239">
            <v>2559</v>
          </cell>
          <cell r="X1239"/>
          <cell r="Y1239"/>
          <cell r="Z1239"/>
          <cell r="AA1239">
            <v>11</v>
          </cell>
          <cell r="AB1239">
            <v>7</v>
          </cell>
          <cell r="AC1239">
            <v>2559</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A1239"/>
          <cell r="CB1239">
            <v>7</v>
          </cell>
          <cell r="CC1239" t="str">
            <v>นุสบา</v>
          </cell>
          <cell r="CD1239"/>
          <cell r="CE1239"/>
          <cell r="CF1239"/>
          <cell r="CG1239"/>
          <cell r="CH1239"/>
          <cell r="CI1239"/>
          <cell r="CJ1239"/>
          <cell r="CK1239"/>
          <cell r="CT1239">
            <v>243936</v>
          </cell>
          <cell r="CU1239"/>
          <cell r="CV1239"/>
          <cell r="CW1239"/>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K1240"/>
          <cell r="L1240" t="str">
            <v>บิ๊กซี หางดง</v>
          </cell>
          <cell r="M1240" t="str">
            <v>เชียงใหม่ 3</v>
          </cell>
          <cell r="N1240">
            <v>8</v>
          </cell>
          <cell r="O1240"/>
          <cell r="P1240"/>
          <cell r="Q1240"/>
          <cell r="R1240"/>
          <cell r="S1240" t="str">
            <v>แขวงเชียงใหม่</v>
          </cell>
          <cell r="T1240" t="str">
            <v>ผบE3208</v>
          </cell>
          <cell r="U1240">
            <v>2567</v>
          </cell>
          <cell r="V1240" t="str">
            <v>ผบE5124</v>
          </cell>
          <cell r="W1240">
            <v>2567</v>
          </cell>
          <cell r="X1240"/>
          <cell r="Y1240"/>
          <cell r="Z1240"/>
          <cell r="AA1240">
            <v>10</v>
          </cell>
          <cell r="AB1240">
            <v>6</v>
          </cell>
          <cell r="AC1240">
            <v>2567</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A1240"/>
          <cell r="CB1240"/>
          <cell r="CC1240" t="str">
            <v>ปฏิยุทธ์</v>
          </cell>
          <cell r="CD1240"/>
          <cell r="CE1240"/>
          <cell r="CF1240"/>
          <cell r="CG1240"/>
          <cell r="CH1240"/>
          <cell r="CI1240"/>
          <cell r="CJ1240"/>
          <cell r="CK1240"/>
          <cell r="CL1240"/>
          <cell r="CM1240"/>
          <cell r="CN1240"/>
          <cell r="CO1240"/>
          <cell r="CP1240"/>
          <cell r="CQ1240"/>
          <cell r="CR1240"/>
          <cell r="CS1240"/>
          <cell r="CT1240"/>
          <cell r="CU1240"/>
          <cell r="CV1240"/>
          <cell r="CW1240"/>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ผบ.2453</v>
          </cell>
          <cell r="U1241">
            <v>2559</v>
          </cell>
          <cell r="V1241" t="str">
            <v>ผบ.3740</v>
          </cell>
          <cell r="W1241">
            <v>2559</v>
          </cell>
          <cell r="X1241"/>
          <cell r="Y1241"/>
          <cell r="Z1241"/>
          <cell r="AA1241">
            <v>31</v>
          </cell>
          <cell r="AB1241">
            <v>7</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A1241"/>
          <cell r="CB1241"/>
          <cell r="CC1241" t="str">
            <v>วชิราภรณ์</v>
          </cell>
          <cell r="CD1241"/>
          <cell r="CE1241"/>
          <cell r="CF1241"/>
          <cell r="CG1241"/>
          <cell r="CH1241"/>
          <cell r="CI1241"/>
          <cell r="CJ1241"/>
          <cell r="CK1241"/>
          <cell r="CT1241">
            <v>243902</v>
          </cell>
          <cell r="CU1241">
            <v>244061</v>
          </cell>
          <cell r="CV1241"/>
          <cell r="CW1241"/>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ผบ.2028</v>
          </cell>
          <cell r="U1242">
            <v>2560</v>
          </cell>
          <cell r="V1242" t="str">
            <v>ผบ.9243</v>
          </cell>
          <cell r="W1242">
            <v>2560</v>
          </cell>
          <cell r="X1242"/>
          <cell r="Y1242"/>
          <cell r="Z1242"/>
          <cell r="AA1242">
            <v>27</v>
          </cell>
          <cell r="AB1242">
            <v>9</v>
          </cell>
          <cell r="AC1242">
            <v>2560</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A1242"/>
          <cell r="CB1242"/>
          <cell r="CC1242" t="str">
            <v>วชิราภรณ์</v>
          </cell>
          <cell r="CD1242"/>
          <cell r="CE1242"/>
          <cell r="CF1242"/>
          <cell r="CG1242"/>
          <cell r="CH1242"/>
          <cell r="CI1242"/>
          <cell r="CJ1242"/>
          <cell r="CK1242"/>
          <cell r="CT1242">
            <v>243902</v>
          </cell>
          <cell r="CU1242">
            <v>244061</v>
          </cell>
          <cell r="CV1242"/>
          <cell r="CW1242"/>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ผบ.6795</v>
          </cell>
          <cell r="U1243">
            <v>2563</v>
          </cell>
          <cell r="V1243" t="str">
            <v>ผบ.2551</v>
          </cell>
          <cell r="W1243">
            <v>2564</v>
          </cell>
          <cell r="X1243">
            <v>15</v>
          </cell>
          <cell r="Y1243">
            <v>11</v>
          </cell>
          <cell r="Z1243">
            <v>2564</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A1243"/>
          <cell r="CB1243"/>
          <cell r="CC1243" t="str">
            <v>วชิราภรณ์</v>
          </cell>
          <cell r="CD1243"/>
          <cell r="CE1243"/>
          <cell r="CF1243"/>
          <cell r="CG1243"/>
          <cell r="CH1243"/>
          <cell r="CI1243"/>
          <cell r="CJ1243"/>
          <cell r="CK1243"/>
          <cell r="CT1243">
            <v>243902</v>
          </cell>
          <cell r="CU1243">
            <v>244061</v>
          </cell>
          <cell r="CV1243"/>
          <cell r="CW1243"/>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ผบ.183</v>
          </cell>
          <cell r="U1244">
            <v>2559</v>
          </cell>
          <cell r="V1244" t="str">
            <v>ผบ.2291</v>
          </cell>
          <cell r="W1244">
            <v>2559</v>
          </cell>
          <cell r="X1244">
            <v>19</v>
          </cell>
          <cell r="Y1244">
            <v>4</v>
          </cell>
          <cell r="Z1244">
            <v>2559</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A1244"/>
          <cell r="CB1244"/>
          <cell r="CC1244" t="str">
            <v>วชิราภรณ์</v>
          </cell>
          <cell r="CD1244"/>
          <cell r="CE1244"/>
          <cell r="CF1244"/>
          <cell r="CG1244"/>
          <cell r="CH1244"/>
          <cell r="CI1244"/>
          <cell r="CJ1244"/>
          <cell r="CK1244"/>
          <cell r="CT1244">
            <v>243902</v>
          </cell>
          <cell r="CU1244"/>
          <cell r="CV1244"/>
          <cell r="CW1244"/>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ผบ.11278</v>
          </cell>
          <cell r="U1245">
            <v>2559</v>
          </cell>
          <cell r="V1245" t="str">
            <v>ผบ.89</v>
          </cell>
          <cell r="W1245">
            <v>2560</v>
          </cell>
          <cell r="X1245">
            <v>17</v>
          </cell>
          <cell r="Y1245">
            <v>1</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A1245"/>
          <cell r="CB1245"/>
          <cell r="CC1245" t="str">
            <v>วชิราภรณ์</v>
          </cell>
          <cell r="CD1245"/>
          <cell r="CE1245"/>
          <cell r="CF1245"/>
          <cell r="CG1245"/>
          <cell r="CH1245"/>
          <cell r="CI1245"/>
          <cell r="CJ1245"/>
          <cell r="CK1245"/>
          <cell r="CT1245">
            <v>243902</v>
          </cell>
          <cell r="CU1245"/>
          <cell r="CV1245"/>
          <cell r="CW1245"/>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ผบ.2576</v>
          </cell>
          <cell r="U1246">
            <v>2560</v>
          </cell>
          <cell r="V1246" t="str">
            <v>ผบ.4114</v>
          </cell>
          <cell r="W1246">
            <v>2560</v>
          </cell>
          <cell r="X1246">
            <v>4</v>
          </cell>
          <cell r="Y1246">
            <v>7</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A1246"/>
          <cell r="CB1246"/>
          <cell r="CC1246" t="str">
            <v>วชิราภรณ์</v>
          </cell>
          <cell r="CD1246"/>
          <cell r="CE1246"/>
          <cell r="CF1246"/>
          <cell r="CG1246"/>
          <cell r="CH1246"/>
          <cell r="CI1246"/>
          <cell r="CJ1246"/>
          <cell r="CK1246"/>
          <cell r="CT1246">
            <v>243902</v>
          </cell>
          <cell r="CU1246"/>
          <cell r="CV1246"/>
          <cell r="CW1246"/>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ผบ.14769</v>
          </cell>
          <cell r="U1247">
            <v>2562</v>
          </cell>
          <cell r="V1247" t="str">
            <v>ผบ.2889</v>
          </cell>
          <cell r="W1247">
            <v>2563</v>
          </cell>
          <cell r="X1247"/>
          <cell r="Y1247"/>
          <cell r="Z1247"/>
          <cell r="AA1247">
            <v>25</v>
          </cell>
          <cell r="AB1247">
            <v>2</v>
          </cell>
          <cell r="AC1247">
            <v>2563</v>
          </cell>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T1247">
            <v>243902</v>
          </cell>
          <cell r="CU1247"/>
          <cell r="CV1247"/>
          <cell r="CW1247"/>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Q1248"/>
          <cell r="R1248"/>
          <cell r="S1248" t="str">
            <v>จังหวัดลำพูน</v>
          </cell>
          <cell r="T1248" t="str">
            <v>ผบ.1248</v>
          </cell>
          <cell r="U1248">
            <v>2563</v>
          </cell>
          <cell r="V1248" t="str">
            <v>ผบ.1915</v>
          </cell>
          <cell r="W1248">
            <v>2563</v>
          </cell>
          <cell r="X1248">
            <v>17</v>
          </cell>
          <cell r="Y1248">
            <v>8</v>
          </cell>
          <cell r="Z1248">
            <v>2563</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A1248"/>
          <cell r="CB1248"/>
          <cell r="CC1248" t="str">
            <v>วชิราภรณ์</v>
          </cell>
          <cell r="CD1248"/>
          <cell r="CE1248"/>
          <cell r="CF1248"/>
          <cell r="CG1248"/>
          <cell r="CH1248"/>
          <cell r="CI1248"/>
          <cell r="CJ1248"/>
          <cell r="CK1248"/>
          <cell r="CT1248">
            <v>243902</v>
          </cell>
          <cell r="CU1248"/>
          <cell r="CV1248"/>
          <cell r="CW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T1249"/>
          <cell r="CU1249"/>
          <cell r="CV1249"/>
          <cell r="CW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T1250"/>
          <cell r="CU1250"/>
          <cell r="CV1250"/>
          <cell r="CW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A1251"/>
          <cell r="CB1251">
            <v>2</v>
          </cell>
          <cell r="CC1251" t="str">
            <v>นุสบา</v>
          </cell>
          <cell r="CD1251"/>
          <cell r="CE1251"/>
          <cell r="CF1251"/>
          <cell r="CG1251"/>
          <cell r="CH1251"/>
          <cell r="CI1251"/>
          <cell r="CJ1251"/>
          <cell r="CK1251"/>
          <cell r="CT1251"/>
          <cell r="CU1251"/>
          <cell r="CV1251"/>
          <cell r="CW1251"/>
        </row>
        <row r="1252">
          <cell r="B1252">
            <v>2742</v>
          </cell>
          <cell r="C1252">
            <v>1882</v>
          </cell>
          <cell r="D1252"/>
          <cell r="E1252"/>
          <cell r="F1252"/>
          <cell r="G1252">
            <v>800098194239</v>
          </cell>
          <cell r="H1252" t="str">
            <v>นางสาว</v>
          </cell>
          <cell r="I1252" t="str">
            <v>สุภาภรณ์</v>
          </cell>
          <cell r="J1252" t="str">
            <v>พันหาญ</v>
          </cell>
          <cell r="K1252"/>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X1252"/>
          <cell r="Y1252"/>
          <cell r="Z1252"/>
          <cell r="AA1252">
            <v>28</v>
          </cell>
          <cell r="AB1252">
            <v>6</v>
          </cell>
          <cell r="AC1252">
            <v>2566</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A1252"/>
          <cell r="CB1252"/>
          <cell r="CC1252" t="str">
            <v>วชิราภรณ์</v>
          </cell>
          <cell r="CD1252"/>
          <cell r="CE1252"/>
          <cell r="CF1252"/>
          <cell r="CG1252"/>
          <cell r="CH1252"/>
          <cell r="CI1252"/>
          <cell r="CJ1252"/>
          <cell r="CK1252"/>
          <cell r="CT1252">
            <v>243910</v>
          </cell>
          <cell r="CU1252">
            <v>244061</v>
          </cell>
          <cell r="CV1252"/>
          <cell r="CW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A1253"/>
          <cell r="CB1253"/>
          <cell r="CC1253" t="str">
            <v>ปฏิยุทธ์</v>
          </cell>
          <cell r="CD1253"/>
          <cell r="CE1253"/>
          <cell r="CF1253"/>
          <cell r="CG1253"/>
          <cell r="CH1253"/>
          <cell r="CI1253"/>
          <cell r="CJ1253"/>
          <cell r="CK1253"/>
          <cell r="CT1253"/>
          <cell r="CU1253"/>
          <cell r="CV1253"/>
          <cell r="CW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A1254"/>
          <cell r="CB1254"/>
          <cell r="CC1254" t="str">
            <v>ปฏิยุทธ์</v>
          </cell>
          <cell r="CD1254"/>
          <cell r="CE1254"/>
          <cell r="CF1254"/>
          <cell r="CG1254"/>
          <cell r="CH1254"/>
          <cell r="CI1254"/>
          <cell r="CJ1254"/>
          <cell r="CK1254"/>
          <cell r="CT1254"/>
          <cell r="CU1254"/>
          <cell r="CV1254"/>
          <cell r="CW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T1255"/>
          <cell r="CU1255"/>
          <cell r="CV1255"/>
          <cell r="CW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T1256"/>
          <cell r="CU1256"/>
          <cell r="CV1256"/>
          <cell r="CW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A1257"/>
          <cell r="CB1257">
            <v>3</v>
          </cell>
          <cell r="CC1257" t="str">
            <v>นุสบา</v>
          </cell>
          <cell r="CD1257"/>
          <cell r="CE1257"/>
          <cell r="CF1257"/>
          <cell r="CG1257"/>
          <cell r="CH1257"/>
          <cell r="CI1257"/>
          <cell r="CJ1257"/>
          <cell r="CK1257"/>
          <cell r="CT1257"/>
          <cell r="CU1257"/>
          <cell r="CV1257"/>
          <cell r="CW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BV1258"/>
          <cell r="BW1258"/>
          <cell r="BX1258"/>
          <cell r="BY1258"/>
          <cell r="BZ1258"/>
          <cell r="CA1258"/>
          <cell r="CB1258"/>
          <cell r="CC1258"/>
          <cell r="CD1258"/>
          <cell r="CE1258"/>
          <cell r="CF1258"/>
          <cell r="CG1258"/>
          <cell r="CH1258"/>
          <cell r="CI1258"/>
          <cell r="CJ1258"/>
          <cell r="CK1258"/>
          <cell r="CT1258">
            <v>243936</v>
          </cell>
          <cell r="CU1258"/>
          <cell r="CV1258"/>
          <cell r="CW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T1259"/>
          <cell r="CU1259"/>
          <cell r="CV1259"/>
          <cell r="CW1259"/>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T1260"/>
          <cell r="CU1260"/>
          <cell r="CV1260"/>
          <cell r="CW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T1261"/>
          <cell r="CU1261"/>
          <cell r="CV1261"/>
          <cell r="CW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T1262"/>
          <cell r="CU1262"/>
          <cell r="CV1262"/>
          <cell r="CW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รายงานผล 16/12/2567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T1263"/>
          <cell r="CU1263"/>
          <cell r="CV1263"/>
          <cell r="CW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A1264"/>
          <cell r="CB1264"/>
          <cell r="CC1264" t="str">
            <v>ปฏิยุทธ์</v>
          </cell>
          <cell r="CD1264"/>
          <cell r="CE1264"/>
          <cell r="CF1264"/>
          <cell r="CG1264"/>
          <cell r="CH1264"/>
          <cell r="CI1264"/>
          <cell r="CJ1264"/>
          <cell r="CK1264"/>
          <cell r="CT1264"/>
          <cell r="CU1264"/>
          <cell r="CV1264"/>
          <cell r="CW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A1265"/>
          <cell r="CB1265"/>
          <cell r="CC1265" t="str">
            <v>ปฏิยุทธ์</v>
          </cell>
          <cell r="CD1265"/>
          <cell r="CE1265"/>
          <cell r="CF1265"/>
          <cell r="CG1265"/>
          <cell r="CH1265"/>
          <cell r="CI1265"/>
          <cell r="CJ1265"/>
          <cell r="CK1265"/>
          <cell r="CT1265"/>
          <cell r="CU1265"/>
          <cell r="CV1265"/>
          <cell r="CW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T1266"/>
          <cell r="CU1266"/>
          <cell r="CV1266"/>
          <cell r="CW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A1267"/>
          <cell r="CB1267"/>
          <cell r="CC1267" t="str">
            <v>ปฏิยุทธ์</v>
          </cell>
          <cell r="CD1267"/>
          <cell r="CE1267"/>
          <cell r="CF1267"/>
          <cell r="CG1267"/>
          <cell r="CH1267"/>
          <cell r="CI1267"/>
          <cell r="CJ1267"/>
          <cell r="CK1267"/>
          <cell r="CT1267"/>
          <cell r="CU1267"/>
          <cell r="CV1267"/>
          <cell r="CW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A1268"/>
          <cell r="CB1268"/>
          <cell r="CC1268" t="str">
            <v>ปฏิยุทธ์</v>
          </cell>
          <cell r="CD1268"/>
          <cell r="CE1268"/>
          <cell r="CF1268"/>
          <cell r="CG1268"/>
          <cell r="CH1268"/>
          <cell r="CI1268"/>
          <cell r="CJ1268"/>
          <cell r="CK1268"/>
          <cell r="CT1268"/>
          <cell r="CU1268"/>
          <cell r="CV1268"/>
          <cell r="CW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A1269"/>
          <cell r="CB1269"/>
          <cell r="CC1269" t="str">
            <v>ปฏิยุทธ์</v>
          </cell>
          <cell r="CD1269"/>
          <cell r="CE1269"/>
          <cell r="CF1269"/>
          <cell r="CG1269"/>
          <cell r="CH1269"/>
          <cell r="CI1269"/>
          <cell r="CJ1269"/>
          <cell r="CK1269"/>
          <cell r="CT1269"/>
          <cell r="CU1269"/>
          <cell r="CV1269"/>
          <cell r="CW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B1270"/>
          <cell r="CC1270" t="str">
            <v>ปฏิยุทธ์</v>
          </cell>
          <cell r="CD1270"/>
          <cell r="CE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B1271"/>
          <cell r="CC1271" t="str">
            <v>ปฏิยุทธ์</v>
          </cell>
          <cell r="CD1271"/>
          <cell r="CE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B1272"/>
          <cell r="CC1272" t="str">
            <v>ปฏิยุทธ์</v>
          </cell>
          <cell r="CD1272"/>
          <cell r="CE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B1273"/>
          <cell r="CC1273" t="str">
            <v>ปฏิยุทธ์</v>
          </cell>
          <cell r="CD1273"/>
          <cell r="CE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B1274"/>
          <cell r="CC1274" t="str">
            <v>ปฏิยุทธ์</v>
          </cell>
          <cell r="CD1274"/>
          <cell r="CE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B1275"/>
          <cell r="CC1275" t="str">
            <v>ปฏิยุทธ์</v>
          </cell>
          <cell r="CD1275"/>
          <cell r="CE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B1276"/>
          <cell r="CC1276" t="str">
            <v>ปฏิยุทธ์</v>
          </cell>
          <cell r="CD1276"/>
          <cell r="CE1276"/>
          <cell r="CF1276"/>
          <cell r="CK1276"/>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B1277"/>
          <cell r="CC1277" t="str">
            <v>ปฏิยุทธ์</v>
          </cell>
          <cell r="CD1277"/>
          <cell r="CE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B1278"/>
          <cell r="CC1278" t="str">
            <v>ปฏิยุทธ์</v>
          </cell>
          <cell r="CD1278"/>
          <cell r="CE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B1279"/>
          <cell r="CC1279" t="str">
            <v>ปฏิยุทธ์</v>
          </cell>
          <cell r="CD1279"/>
          <cell r="CE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B1280"/>
          <cell r="CC1280" t="str">
            <v>ปฏิยุทธ์</v>
          </cell>
          <cell r="CD1280"/>
          <cell r="CE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B1281"/>
          <cell r="CC1281" t="str">
            <v>ปฏิยุทธ์</v>
          </cell>
          <cell r="CD1281"/>
          <cell r="CE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B1282"/>
          <cell r="CC1282" t="str">
            <v>ปฏิยุทธ์</v>
          </cell>
          <cell r="CD1282"/>
          <cell r="CE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B1283"/>
          <cell r="CC1283" t="str">
            <v>ปฏิยุทธ์</v>
          </cell>
          <cell r="CD1283"/>
          <cell r="CE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B1284"/>
          <cell r="CC1284" t="str">
            <v>ปฏิยุทธ์</v>
          </cell>
          <cell r="CD1284"/>
          <cell r="CE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B1285"/>
          <cell r="CC1285" t="str">
            <v>ปฏิยุทธ์</v>
          </cell>
          <cell r="CD1285"/>
          <cell r="CE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B1286"/>
          <cell r="CC1286" t="str">
            <v>ปฏิยุทธ์</v>
          </cell>
          <cell r="CD1286"/>
          <cell r="CE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B1287"/>
          <cell r="CC1287" t="str">
            <v>ปฏิยุทธ์</v>
          </cell>
          <cell r="CD1287"/>
          <cell r="CE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B1288"/>
          <cell r="CC1288" t="str">
            <v>ปฏิยุทธ์</v>
          </cell>
          <cell r="CD1288"/>
          <cell r="CE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v>55082.94</v>
          </cell>
          <cell r="R1289">
            <v>11617.16</v>
          </cell>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B1289"/>
          <cell r="CC1289" t="str">
            <v>ปฏิยุทธ์</v>
          </cell>
          <cell r="CD1289"/>
          <cell r="CE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B1290"/>
          <cell r="CC1290" t="str">
            <v>ปฏิยุทธ์</v>
          </cell>
          <cell r="CD1290"/>
          <cell r="CE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A1291"/>
          <cell r="CB1291"/>
          <cell r="CC1291" t="str">
            <v>ปฏิยุทธ์</v>
          </cell>
          <cell r="CD1291"/>
          <cell r="CE1291"/>
          <cell r="CF1291"/>
          <cell r="CG1291"/>
          <cell r="CH1291"/>
          <cell r="CI1291"/>
          <cell r="CJ1291"/>
          <cell r="CK1291"/>
          <cell r="CT1291"/>
          <cell r="CU1291"/>
          <cell r="CV1291"/>
          <cell r="CW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B1292"/>
          <cell r="CC1292" t="str">
            <v>ปฏิยุทธ์</v>
          </cell>
          <cell r="CD1292"/>
          <cell r="CE1292"/>
          <cell r="CF1292"/>
          <cell r="CK1292"/>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Q1293"/>
          <cell r="R1293"/>
          <cell r="S1293" t="str">
            <v>แขวงเชียงใหม่</v>
          </cell>
          <cell r="T1293" t="str">
            <v>ผบ.4466</v>
          </cell>
          <cell r="U1293">
            <v>2561</v>
          </cell>
          <cell r="V1293" t="str">
            <v>ผบ.6045</v>
          </cell>
          <cell r="W1293">
            <v>2561</v>
          </cell>
          <cell r="X1293"/>
          <cell r="Y1293"/>
          <cell r="Z1293"/>
          <cell r="AA1293">
            <v>10</v>
          </cell>
          <cell r="AB1293">
            <v>7</v>
          </cell>
          <cell r="AC1293">
            <v>2561</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cell r="CA1293"/>
          <cell r="CB1293"/>
          <cell r="CC1293"/>
          <cell r="CD1293"/>
          <cell r="CE1293"/>
          <cell r="CF1293"/>
          <cell r="CG1293"/>
          <cell r="CH1293"/>
          <cell r="CI1293"/>
          <cell r="CJ1293"/>
          <cell r="CK1293"/>
          <cell r="CL1293"/>
          <cell r="CM1293"/>
          <cell r="CN1293"/>
          <cell r="CO1293"/>
          <cell r="CP1293"/>
          <cell r="CQ1293"/>
          <cell r="CR1293"/>
          <cell r="CS1293"/>
          <cell r="CT1293"/>
          <cell r="CU1293"/>
          <cell r="CV1293"/>
          <cell r="CW1293"/>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X1294"/>
          <cell r="Y1294"/>
          <cell r="Z1294"/>
          <cell r="AA1294">
            <v>5</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31/1/2568</v>
          </cell>
          <cell r="BC1294">
            <v>600</v>
          </cell>
          <cell r="BD1294">
            <v>11</v>
          </cell>
          <cell r="BE1294">
            <v>6</v>
          </cell>
          <cell r="BF1294">
            <v>2568</v>
          </cell>
          <cell r="BG1294">
            <v>0</v>
          </cell>
          <cell r="BH1294" t="str">
            <v>-</v>
          </cell>
          <cell r="BI1294" t="str">
            <v>-</v>
          </cell>
          <cell r="BJ1294" t="str">
            <v>-</v>
          </cell>
          <cell r="BK1294">
            <v>0</v>
          </cell>
          <cell r="BL1294">
            <v>170</v>
          </cell>
          <cell r="BM1294">
            <v>0</v>
          </cell>
          <cell r="BN1294" t="str">
            <v/>
          </cell>
          <cell r="BO1294" t="str">
            <v/>
          </cell>
          <cell r="BP1294" t="str">
            <v/>
          </cell>
          <cell r="BQ1294" t="str">
            <v>-</v>
          </cell>
          <cell r="BR1294" t="str">
            <v>-</v>
          </cell>
          <cell r="BS1294" t="str">
            <v>-</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A1294"/>
          <cell r="CB1294"/>
          <cell r="CC1294" t="str">
            <v>วชิราภรณ์</v>
          </cell>
          <cell r="CD1294"/>
          <cell r="CE1294"/>
          <cell r="CF1294"/>
          <cell r="CG1294"/>
          <cell r="CH1294"/>
          <cell r="CI1294"/>
          <cell r="CJ1294"/>
          <cell r="CK1294"/>
          <cell r="CL1294"/>
          <cell r="CM1294"/>
          <cell r="CN1294"/>
          <cell r="CO1294"/>
          <cell r="CP1294"/>
          <cell r="CQ1294"/>
          <cell r="CR1294"/>
          <cell r="CS1294"/>
          <cell r="CT1294">
            <v>244029</v>
          </cell>
          <cell r="CU1294"/>
          <cell r="CV1294"/>
          <cell r="CW1294"/>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X1295"/>
          <cell r="Y1295"/>
          <cell r="Z1295"/>
          <cell r="AA1295">
            <v>13</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v>1200</v>
          </cell>
          <cell r="BD1295">
            <v>11</v>
          </cell>
          <cell r="BE1295">
            <v>6</v>
          </cell>
          <cell r="BF1295">
            <v>2568</v>
          </cell>
          <cell r="BG1295">
            <v>0</v>
          </cell>
          <cell r="BH1295" t="str">
            <v>-</v>
          </cell>
          <cell r="BI1295" t="str">
            <v>-</v>
          </cell>
          <cell r="BJ1295" t="str">
            <v>-</v>
          </cell>
          <cell r="BK1295">
            <v>0</v>
          </cell>
          <cell r="BL1295">
            <v>1110</v>
          </cell>
          <cell r="BM1295">
            <v>0</v>
          </cell>
          <cell r="BN1295" t="str">
            <v/>
          </cell>
          <cell r="BO1295" t="str">
            <v/>
          </cell>
          <cell r="BP1295" t="str">
            <v/>
          </cell>
          <cell r="BQ1295" t="str">
            <v>-</v>
          </cell>
          <cell r="BR1295" t="str">
            <v>-</v>
          </cell>
          <cell r="BS1295" t="str">
            <v>-</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A1295"/>
          <cell r="CB1295"/>
          <cell r="CC1295" t="str">
            <v>วชิราภรณ์</v>
          </cell>
          <cell r="CD1295"/>
          <cell r="CE1295"/>
          <cell r="CF1295"/>
          <cell r="CG1295"/>
          <cell r="CH1295"/>
          <cell r="CI1295"/>
          <cell r="CJ1295"/>
          <cell r="CK1295"/>
          <cell r="CL1295"/>
          <cell r="CM1295"/>
          <cell r="CN1295"/>
          <cell r="CO1295"/>
          <cell r="CP1295"/>
          <cell r="CQ1295"/>
          <cell r="CR1295"/>
          <cell r="CS1295"/>
          <cell r="CT1295">
            <v>244029</v>
          </cell>
          <cell r="CU1295"/>
          <cell r="CV1295"/>
          <cell r="CW1295"/>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X1296"/>
          <cell r="Y1296"/>
          <cell r="Z1296"/>
          <cell r="AA1296">
            <v>16</v>
          </cell>
          <cell r="AB1296">
            <v>5</v>
          </cell>
          <cell r="AC1296">
            <v>2566</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13/2/2568</v>
          </cell>
          <cell r="BC1296">
            <v>600</v>
          </cell>
          <cell r="BD1296">
            <v>11</v>
          </cell>
          <cell r="BE1296">
            <v>6</v>
          </cell>
          <cell r="BF1296">
            <v>2568</v>
          </cell>
          <cell r="BG1296">
            <v>0</v>
          </cell>
          <cell r="BH1296" t="str">
            <v>-</v>
          </cell>
          <cell r="BI1296" t="str">
            <v>-</v>
          </cell>
          <cell r="BJ1296" t="str">
            <v>-</v>
          </cell>
          <cell r="BK1296">
            <v>0</v>
          </cell>
          <cell r="BL1296">
            <v>395</v>
          </cell>
          <cell r="BM1296">
            <v>0</v>
          </cell>
          <cell r="BN1296" t="str">
            <v/>
          </cell>
          <cell r="BO1296" t="str">
            <v/>
          </cell>
          <cell r="BP1296" t="str">
            <v/>
          </cell>
          <cell r="BQ1296" t="str">
            <v>-</v>
          </cell>
          <cell r="BR1296" t="str">
            <v>-</v>
          </cell>
          <cell r="BS1296" t="str">
            <v>-</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v>244029</v>
          </cell>
          <cell r="CU1296"/>
          <cell r="CV1296"/>
          <cell r="CW1296"/>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cell r="CM1297"/>
          <cell r="CN1297"/>
          <cell r="CO1297"/>
          <cell r="CP1297"/>
          <cell r="CQ1297"/>
          <cell r="CR1297"/>
          <cell r="CS1297"/>
          <cell r="CT1297"/>
          <cell r="CU1297"/>
          <cell r="CV1297"/>
          <cell r="CW1297"/>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สืบทรัพย์(ค้ำวน 2792)//รายงานผลสืบทรัพย์ 13/2/2568</v>
          </cell>
          <cell r="BC1298">
            <v>1200</v>
          </cell>
          <cell r="BD1298">
            <v>11</v>
          </cell>
          <cell r="BE1298">
            <v>6</v>
          </cell>
          <cell r="BF1298">
            <v>2568</v>
          </cell>
          <cell r="BG1298">
            <v>0</v>
          </cell>
          <cell r="BH1298" t="str">
            <v>-</v>
          </cell>
          <cell r="BI1298" t="str">
            <v>-</v>
          </cell>
          <cell r="BJ1298" t="str">
            <v>-</v>
          </cell>
          <cell r="BK1298">
            <v>0</v>
          </cell>
          <cell r="BL1298">
            <v>565</v>
          </cell>
          <cell r="BM1298">
            <v>0</v>
          </cell>
          <cell r="BN1298" t="str">
            <v/>
          </cell>
          <cell r="BO1298" t="str">
            <v/>
          </cell>
          <cell r="BP1298" t="str">
            <v/>
          </cell>
          <cell r="BQ1298" t="str">
            <v>-</v>
          </cell>
          <cell r="BR1298" t="str">
            <v>-</v>
          </cell>
          <cell r="BS1298" t="str">
            <v>-</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A1298"/>
          <cell r="CB1298"/>
          <cell r="CC1298" t="str">
            <v>วชิราภรณ์</v>
          </cell>
          <cell r="CD1298"/>
          <cell r="CE1298"/>
          <cell r="CF1298"/>
          <cell r="CG1298"/>
          <cell r="CH1298"/>
          <cell r="CI1298"/>
          <cell r="CJ1298"/>
          <cell r="CK1298"/>
          <cell r="CL1298"/>
          <cell r="CM1298"/>
          <cell r="CN1298"/>
          <cell r="CO1298"/>
          <cell r="CP1298"/>
          <cell r="CQ1298"/>
          <cell r="CR1298"/>
          <cell r="CS1298"/>
          <cell r="CT1298">
            <v>244029</v>
          </cell>
          <cell r="CU1298"/>
          <cell r="CV1298"/>
          <cell r="CW1298"/>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v>1200</v>
          </cell>
          <cell r="BD1299">
            <v>11</v>
          </cell>
          <cell r="BE1299">
            <v>6</v>
          </cell>
          <cell r="BF1299">
            <v>2568</v>
          </cell>
          <cell r="BG1299">
            <v>0</v>
          </cell>
          <cell r="BH1299" t="str">
            <v>-</v>
          </cell>
          <cell r="BI1299" t="str">
            <v>-</v>
          </cell>
          <cell r="BJ1299" t="str">
            <v>-</v>
          </cell>
          <cell r="BK1299">
            <v>0</v>
          </cell>
          <cell r="BL1299">
            <v>1005</v>
          </cell>
          <cell r="BM1299">
            <v>0</v>
          </cell>
          <cell r="BN1299" t="str">
            <v/>
          </cell>
          <cell r="BO1299" t="str">
            <v/>
          </cell>
          <cell r="BP1299" t="str">
            <v/>
          </cell>
          <cell r="BQ1299" t="str">
            <v>-</v>
          </cell>
          <cell r="BR1299" t="str">
            <v>-</v>
          </cell>
          <cell r="BS1299" t="str">
            <v>-</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A1299"/>
          <cell r="CB1299"/>
          <cell r="CC1299" t="str">
            <v>วชิราภรณ์</v>
          </cell>
          <cell r="CD1299"/>
          <cell r="CE1299"/>
          <cell r="CF1299"/>
          <cell r="CG1299"/>
          <cell r="CH1299"/>
          <cell r="CI1299"/>
          <cell r="CJ1299"/>
          <cell r="CK1299"/>
          <cell r="CL1299"/>
          <cell r="CM1299"/>
          <cell r="CN1299"/>
          <cell r="CO1299"/>
          <cell r="CP1299"/>
          <cell r="CQ1299"/>
          <cell r="CR1299"/>
          <cell r="CS1299"/>
          <cell r="CT1299">
            <v>244029</v>
          </cell>
          <cell r="CU1299"/>
          <cell r="CV1299"/>
          <cell r="CW1299"/>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X1300"/>
          <cell r="Y1300"/>
          <cell r="Z1300"/>
          <cell r="AA1300">
            <v>13</v>
          </cell>
          <cell r="AB1300">
            <v>5</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v>900</v>
          </cell>
          <cell r="BD1300">
            <v>11</v>
          </cell>
          <cell r="BE1300">
            <v>6</v>
          </cell>
          <cell r="BF1300">
            <v>2568</v>
          </cell>
          <cell r="BG1300">
            <v>0</v>
          </cell>
          <cell r="BH1300" t="str">
            <v>-</v>
          </cell>
          <cell r="BI1300" t="str">
            <v>-</v>
          </cell>
          <cell r="BJ1300" t="str">
            <v>-</v>
          </cell>
          <cell r="BK1300">
            <v>0</v>
          </cell>
          <cell r="BL1300">
            <v>450</v>
          </cell>
          <cell r="BM1300">
            <v>0</v>
          </cell>
          <cell r="BN1300" t="str">
            <v/>
          </cell>
          <cell r="BO1300" t="str">
            <v/>
          </cell>
          <cell r="BP1300" t="str">
            <v/>
          </cell>
          <cell r="BQ1300" t="str">
            <v>-</v>
          </cell>
          <cell r="BR1300" t="str">
            <v>-</v>
          </cell>
          <cell r="BS1300" t="str">
            <v>-</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A1300"/>
          <cell r="CB1300"/>
          <cell r="CC1300" t="str">
            <v>วชิราภรณ์</v>
          </cell>
          <cell r="CD1300"/>
          <cell r="CE1300"/>
          <cell r="CF1300"/>
          <cell r="CG1300"/>
          <cell r="CH1300"/>
          <cell r="CI1300"/>
          <cell r="CJ1300"/>
          <cell r="CK1300"/>
          <cell r="CL1300"/>
          <cell r="CM1300"/>
          <cell r="CN1300"/>
          <cell r="CO1300"/>
          <cell r="CP1300"/>
          <cell r="CQ1300"/>
          <cell r="CR1300"/>
          <cell r="CS1300"/>
          <cell r="CT1300">
            <v>244029</v>
          </cell>
          <cell r="CU1300"/>
          <cell r="CV1300"/>
          <cell r="CW1300"/>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X1301"/>
          <cell r="Y1301"/>
          <cell r="Z1301"/>
          <cell r="AA1301">
            <v>10</v>
          </cell>
          <cell r="AB1301">
            <v>6</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สืบทรัพย์//รายงานผลสืบทรัพย์ 5/2/2568</v>
          </cell>
          <cell r="BC1301">
            <v>1500</v>
          </cell>
          <cell r="BD1301">
            <v>11</v>
          </cell>
          <cell r="BE1301">
            <v>6</v>
          </cell>
          <cell r="BF1301">
            <v>2568</v>
          </cell>
          <cell r="BG1301">
            <v>0</v>
          </cell>
          <cell r="BH1301" t="str">
            <v>-</v>
          </cell>
          <cell r="BI1301" t="str">
            <v>-</v>
          </cell>
          <cell r="BJ1301" t="str">
            <v>-</v>
          </cell>
          <cell r="BK1301">
            <v>0</v>
          </cell>
          <cell r="BL1301">
            <v>1065</v>
          </cell>
          <cell r="BM1301">
            <v>0</v>
          </cell>
          <cell r="BN1301" t="str">
            <v/>
          </cell>
          <cell r="BO1301" t="str">
            <v/>
          </cell>
          <cell r="BP1301" t="str">
            <v/>
          </cell>
          <cell r="BQ1301" t="str">
            <v>-</v>
          </cell>
          <cell r="BR1301" t="str">
            <v>-</v>
          </cell>
          <cell r="BS1301" t="str">
            <v>-</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A1301"/>
          <cell r="CB1301"/>
          <cell r="CC1301" t="str">
            <v>วชิราภรณ์</v>
          </cell>
          <cell r="CD1301"/>
          <cell r="CE1301"/>
          <cell r="CF1301"/>
          <cell r="CG1301"/>
          <cell r="CH1301"/>
          <cell r="CI1301"/>
          <cell r="CJ1301"/>
          <cell r="CK1301"/>
          <cell r="CL1301"/>
          <cell r="CM1301"/>
          <cell r="CN1301"/>
          <cell r="CO1301"/>
          <cell r="CP1301"/>
          <cell r="CQ1301"/>
          <cell r="CR1301"/>
          <cell r="CS1301"/>
          <cell r="CT1301">
            <v>244029</v>
          </cell>
          <cell r="CU1301"/>
          <cell r="CV1301"/>
          <cell r="CW1301"/>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X1302"/>
          <cell r="Y1302"/>
          <cell r="Z1302"/>
          <cell r="AA1302">
            <v>22</v>
          </cell>
          <cell r="AB1302">
            <v>1</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5/2/2568</v>
          </cell>
          <cell r="BC1302">
            <v>1800</v>
          </cell>
          <cell r="BD1302">
            <v>11</v>
          </cell>
          <cell r="BE1302">
            <v>6</v>
          </cell>
          <cell r="BF1302">
            <v>2568</v>
          </cell>
          <cell r="BG1302">
            <v>0</v>
          </cell>
          <cell r="BH1302" t="str">
            <v>-</v>
          </cell>
          <cell r="BI1302" t="str">
            <v>-</v>
          </cell>
          <cell r="BJ1302" t="str">
            <v>-</v>
          </cell>
          <cell r="BK1302">
            <v>0</v>
          </cell>
          <cell r="BL1302">
            <v>910</v>
          </cell>
          <cell r="BM1302">
            <v>0</v>
          </cell>
          <cell r="BN1302" t="str">
            <v/>
          </cell>
          <cell r="BO1302" t="str">
            <v/>
          </cell>
          <cell r="BP1302" t="str">
            <v/>
          </cell>
          <cell r="BQ1302" t="str">
            <v>-</v>
          </cell>
          <cell r="BR1302" t="str">
            <v>-</v>
          </cell>
          <cell r="BS1302" t="str">
            <v>-</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A1302"/>
          <cell r="CB1302"/>
          <cell r="CC1302" t="str">
            <v>วชิราภรณ์</v>
          </cell>
          <cell r="CD1302"/>
          <cell r="CE1302"/>
          <cell r="CF1302"/>
          <cell r="CG1302"/>
          <cell r="CH1302"/>
          <cell r="CI1302"/>
          <cell r="CJ1302"/>
          <cell r="CK1302"/>
          <cell r="CL1302"/>
          <cell r="CM1302"/>
          <cell r="CN1302"/>
          <cell r="CO1302"/>
          <cell r="CP1302"/>
          <cell r="CQ1302"/>
          <cell r="CR1302"/>
          <cell r="CS1302"/>
          <cell r="CT1302">
            <v>244029</v>
          </cell>
          <cell r="CU1302"/>
          <cell r="CV1302"/>
          <cell r="CW1302"/>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25/2/2568</v>
          </cell>
          <cell r="BC1303">
            <v>900</v>
          </cell>
          <cell r="BD1303">
            <v>11</v>
          </cell>
          <cell r="BE1303">
            <v>6</v>
          </cell>
          <cell r="BF1303">
            <v>2568</v>
          </cell>
          <cell r="BG1303">
            <v>0</v>
          </cell>
          <cell r="BH1303" t="str">
            <v>-</v>
          </cell>
          <cell r="BI1303" t="str">
            <v>-</v>
          </cell>
          <cell r="BJ1303" t="str">
            <v>-</v>
          </cell>
          <cell r="BK1303">
            <v>0</v>
          </cell>
          <cell r="BL1303">
            <v>520</v>
          </cell>
          <cell r="BM1303">
            <v>0</v>
          </cell>
          <cell r="BN1303" t="str">
            <v/>
          </cell>
          <cell r="BO1303" t="str">
            <v/>
          </cell>
          <cell r="BP1303" t="str">
            <v/>
          </cell>
          <cell r="BQ1303" t="str">
            <v>-</v>
          </cell>
          <cell r="BR1303" t="str">
            <v>-</v>
          </cell>
          <cell r="BS1303" t="str">
            <v>-</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A1303"/>
          <cell r="CB1303"/>
          <cell r="CC1303" t="str">
            <v>วชิราภรณ์</v>
          </cell>
          <cell r="CD1303"/>
          <cell r="CE1303"/>
          <cell r="CF1303"/>
          <cell r="CG1303"/>
          <cell r="CH1303"/>
          <cell r="CI1303"/>
          <cell r="CJ1303"/>
          <cell r="CK1303"/>
          <cell r="CL1303"/>
          <cell r="CM1303"/>
          <cell r="CN1303"/>
          <cell r="CO1303"/>
          <cell r="CP1303"/>
          <cell r="CQ1303"/>
          <cell r="CR1303"/>
          <cell r="CS1303"/>
          <cell r="CT1303"/>
          <cell r="CU1303"/>
          <cell r="CV1303">
            <v>244039</v>
          </cell>
          <cell r="CW1303"/>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13/2/2568</v>
          </cell>
          <cell r="BC1304">
            <v>1200</v>
          </cell>
          <cell r="BD1304">
            <v>11</v>
          </cell>
          <cell r="BE1304">
            <v>6</v>
          </cell>
          <cell r="BF1304">
            <v>2568</v>
          </cell>
          <cell r="BG1304">
            <v>0</v>
          </cell>
          <cell r="BH1304" t="str">
            <v>-</v>
          </cell>
          <cell r="BI1304" t="str">
            <v>-</v>
          </cell>
          <cell r="BJ1304" t="str">
            <v>-</v>
          </cell>
          <cell r="BK1304">
            <v>0</v>
          </cell>
          <cell r="BL1304">
            <v>960</v>
          </cell>
          <cell r="BM1304">
            <v>0</v>
          </cell>
          <cell r="BN1304" t="str">
            <v/>
          </cell>
          <cell r="BO1304" t="str">
            <v/>
          </cell>
          <cell r="BP1304" t="str">
            <v/>
          </cell>
          <cell r="BQ1304" t="str">
            <v>-</v>
          </cell>
          <cell r="BR1304" t="str">
            <v>-</v>
          </cell>
          <cell r="BS1304" t="str">
            <v>-</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A1304"/>
          <cell r="CB1304"/>
          <cell r="CC1304" t="str">
            <v>วชิราภรณ์</v>
          </cell>
          <cell r="CD1304"/>
          <cell r="CE1304"/>
          <cell r="CF1304"/>
          <cell r="CG1304"/>
          <cell r="CH1304"/>
          <cell r="CI1304"/>
          <cell r="CJ1304"/>
          <cell r="CK1304"/>
          <cell r="CL1304"/>
          <cell r="CM1304"/>
          <cell r="CN1304"/>
          <cell r="CO1304"/>
          <cell r="CP1304"/>
          <cell r="CQ1304"/>
          <cell r="CR1304"/>
          <cell r="CS1304"/>
          <cell r="CT1304">
            <v>244029</v>
          </cell>
          <cell r="CU1304"/>
          <cell r="CV1304"/>
          <cell r="CW1304"/>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31/1/2568</v>
          </cell>
          <cell r="BC1305">
            <v>1200</v>
          </cell>
          <cell r="BD1305">
            <v>11</v>
          </cell>
          <cell r="BE1305">
            <v>6</v>
          </cell>
          <cell r="BF1305">
            <v>2568</v>
          </cell>
          <cell r="BG1305">
            <v>0</v>
          </cell>
          <cell r="BH1305" t="str">
            <v>-</v>
          </cell>
          <cell r="BI1305" t="str">
            <v>-</v>
          </cell>
          <cell r="BJ1305" t="str">
            <v>-</v>
          </cell>
          <cell r="BK1305">
            <v>0</v>
          </cell>
          <cell r="BL1305">
            <v>525</v>
          </cell>
          <cell r="BM1305">
            <v>0</v>
          </cell>
          <cell r="BN1305" t="str">
            <v/>
          </cell>
          <cell r="BO1305" t="str">
            <v/>
          </cell>
          <cell r="BP1305" t="str">
            <v/>
          </cell>
          <cell r="BQ1305" t="str">
            <v>-</v>
          </cell>
          <cell r="BR1305" t="str">
            <v>-</v>
          </cell>
          <cell r="BS1305" t="str">
            <v>-</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A1305"/>
          <cell r="CB1305"/>
          <cell r="CC1305" t="str">
            <v>วชิราภรณ์</v>
          </cell>
          <cell r="CD1305"/>
          <cell r="CE1305"/>
          <cell r="CF1305"/>
          <cell r="CG1305"/>
          <cell r="CH1305"/>
          <cell r="CI1305"/>
          <cell r="CJ1305"/>
          <cell r="CK1305"/>
          <cell r="CL1305"/>
          <cell r="CM1305"/>
          <cell r="CN1305"/>
          <cell r="CO1305"/>
          <cell r="CP1305"/>
          <cell r="CQ1305"/>
          <cell r="CR1305"/>
          <cell r="CS1305"/>
          <cell r="CT1305">
            <v>244029</v>
          </cell>
          <cell r="CU1305"/>
          <cell r="CV1305"/>
          <cell r="CW1305"/>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v>600</v>
          </cell>
          <cell r="BD1306">
            <v>11</v>
          </cell>
          <cell r="BE1306">
            <v>6</v>
          </cell>
          <cell r="BF1306">
            <v>2568</v>
          </cell>
          <cell r="BG1306">
            <v>0</v>
          </cell>
          <cell r="BH1306" t="str">
            <v>-</v>
          </cell>
          <cell r="BI1306" t="str">
            <v>-</v>
          </cell>
          <cell r="BJ1306" t="str">
            <v>-</v>
          </cell>
          <cell r="BK1306">
            <v>0</v>
          </cell>
          <cell r="BL1306">
            <v>800</v>
          </cell>
          <cell r="BM1306">
            <v>0</v>
          </cell>
          <cell r="BN1306" t="str">
            <v/>
          </cell>
          <cell r="BO1306" t="str">
            <v/>
          </cell>
          <cell r="BP1306" t="str">
            <v/>
          </cell>
          <cell r="BQ1306" t="str">
            <v>-</v>
          </cell>
          <cell r="BR1306" t="str">
            <v>-</v>
          </cell>
          <cell r="BS1306" t="str">
            <v>-</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A1306"/>
          <cell r="CB1306"/>
          <cell r="CC1306" t="str">
            <v>วชิราภรณ์</v>
          </cell>
          <cell r="CD1306"/>
          <cell r="CE1306"/>
          <cell r="CF1306"/>
          <cell r="CG1306"/>
          <cell r="CH1306"/>
          <cell r="CI1306"/>
          <cell r="CJ1306"/>
          <cell r="CK1306"/>
          <cell r="CL1306"/>
          <cell r="CM1306"/>
          <cell r="CN1306"/>
          <cell r="CO1306"/>
          <cell r="CP1306"/>
          <cell r="CQ1306"/>
          <cell r="CR1306"/>
          <cell r="CS1306"/>
          <cell r="CT1306">
            <v>244029</v>
          </cell>
          <cell r="CU1306"/>
          <cell r="CV1306"/>
          <cell r="CW1306"/>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X1307"/>
          <cell r="Y1307"/>
          <cell r="Z1307"/>
          <cell r="AA1307">
            <v>10</v>
          </cell>
          <cell r="AB1307">
            <v>6</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385</v>
          </cell>
          <cell r="BM1307">
            <v>0</v>
          </cell>
          <cell r="BN1307" t="str">
            <v/>
          </cell>
          <cell r="BO1307" t="str">
            <v/>
          </cell>
          <cell r="BP1307" t="str">
            <v/>
          </cell>
          <cell r="BQ1307" t="str">
            <v>-</v>
          </cell>
          <cell r="BR1307" t="str">
            <v>-</v>
          </cell>
          <cell r="BS1307" t="str">
            <v>-</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A1307"/>
          <cell r="CB1307"/>
          <cell r="CC1307" t="str">
            <v>วชิราภรณ์</v>
          </cell>
          <cell r="CD1307"/>
          <cell r="CE1307"/>
          <cell r="CF1307"/>
          <cell r="CG1307"/>
          <cell r="CH1307"/>
          <cell r="CI1307"/>
          <cell r="CJ1307"/>
          <cell r="CK1307"/>
          <cell r="CL1307"/>
          <cell r="CM1307"/>
          <cell r="CN1307"/>
          <cell r="CO1307"/>
          <cell r="CP1307"/>
          <cell r="CQ1307"/>
          <cell r="CR1307"/>
          <cell r="CS1307"/>
          <cell r="CT1307">
            <v>244029</v>
          </cell>
          <cell r="CU1307"/>
          <cell r="CV1307"/>
          <cell r="CW1307"/>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t="str">
            <v>รายงานผลสืบทรัพย์ 31/1/2568</v>
          </cell>
          <cell r="BC1308">
            <v>900</v>
          </cell>
          <cell r="BD1308">
            <v>11</v>
          </cell>
          <cell r="BE1308">
            <v>6</v>
          </cell>
          <cell r="BF1308">
            <v>2568</v>
          </cell>
          <cell r="BG1308">
            <v>0</v>
          </cell>
          <cell r="BH1308" t="str">
            <v>-</v>
          </cell>
          <cell r="BI1308" t="str">
            <v>-</v>
          </cell>
          <cell r="BJ1308" t="str">
            <v>-</v>
          </cell>
          <cell r="BK1308">
            <v>0</v>
          </cell>
          <cell r="BL1308">
            <v>345</v>
          </cell>
          <cell r="BM1308">
            <v>0</v>
          </cell>
          <cell r="BN1308" t="str">
            <v/>
          </cell>
          <cell r="BO1308" t="str">
            <v/>
          </cell>
          <cell r="BP1308" t="str">
            <v/>
          </cell>
          <cell r="BQ1308" t="str">
            <v>-</v>
          </cell>
          <cell r="BR1308" t="str">
            <v>-</v>
          </cell>
          <cell r="BS1308" t="str">
            <v>-</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A1308"/>
          <cell r="CB1308"/>
          <cell r="CC1308" t="str">
            <v>วชิราภรณ์</v>
          </cell>
          <cell r="CD1308"/>
          <cell r="CE1308"/>
          <cell r="CF1308"/>
          <cell r="CG1308"/>
          <cell r="CH1308"/>
          <cell r="CI1308"/>
          <cell r="CJ1308"/>
          <cell r="CK1308"/>
          <cell r="CL1308"/>
          <cell r="CM1308"/>
          <cell r="CN1308"/>
          <cell r="CO1308"/>
          <cell r="CP1308"/>
          <cell r="CQ1308"/>
          <cell r="CR1308"/>
          <cell r="CS1308"/>
          <cell r="CT1308">
            <v>244029</v>
          </cell>
          <cell r="CU1308"/>
          <cell r="CV1308"/>
          <cell r="CW1308"/>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X1309"/>
          <cell r="Y1309"/>
          <cell r="Z1309"/>
          <cell r="AA1309">
            <v>12</v>
          </cell>
          <cell r="AB1309">
            <v>7</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cell r="BV1309"/>
          <cell r="BW1309"/>
          <cell r="BX1309"/>
          <cell r="BY1309"/>
          <cell r="BZ1309"/>
          <cell r="CA1309"/>
          <cell r="CB1309"/>
          <cell r="CC1309"/>
          <cell r="CD1309"/>
          <cell r="CE1309"/>
          <cell r="CF1309"/>
          <cell r="CG1309"/>
          <cell r="CH1309"/>
          <cell r="CI1309"/>
          <cell r="CJ1309"/>
          <cell r="CK1309"/>
          <cell r="CL1309"/>
          <cell r="CM1309"/>
          <cell r="CN1309"/>
          <cell r="CO1309"/>
          <cell r="CP1309"/>
          <cell r="CQ1309"/>
          <cell r="CR1309"/>
          <cell r="CS1309"/>
          <cell r="CT1309"/>
          <cell r="CU1309"/>
          <cell r="CV1309"/>
          <cell r="CW1309"/>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X1310"/>
          <cell r="Y1310"/>
          <cell r="Z1310"/>
          <cell r="AA1310">
            <v>5</v>
          </cell>
          <cell r="AB1310">
            <v>8</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t="str">
            <v>//รายงานผลสืบทรัพย์ 13/2/2568</v>
          </cell>
          <cell r="BC1310">
            <v>900</v>
          </cell>
          <cell r="BD1310">
            <v>11</v>
          </cell>
          <cell r="BE1310">
            <v>6</v>
          </cell>
          <cell r="BF1310">
            <v>2568</v>
          </cell>
          <cell r="BG1310">
            <v>0</v>
          </cell>
          <cell r="BH1310" t="str">
            <v>-</v>
          </cell>
          <cell r="BI1310" t="str">
            <v>-</v>
          </cell>
          <cell r="BJ1310" t="str">
            <v>-</v>
          </cell>
          <cell r="BK1310">
            <v>0</v>
          </cell>
          <cell r="BL1310">
            <v>530</v>
          </cell>
          <cell r="BM1310">
            <v>0</v>
          </cell>
          <cell r="BN1310" t="str">
            <v/>
          </cell>
          <cell r="BO1310" t="str">
            <v/>
          </cell>
          <cell r="BP1310" t="str">
            <v/>
          </cell>
          <cell r="BQ1310" t="str">
            <v>-</v>
          </cell>
          <cell r="BR1310" t="str">
            <v>-</v>
          </cell>
          <cell r="BS1310" t="str">
            <v>-</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A1310"/>
          <cell r="CB1310"/>
          <cell r="CC1310" t="str">
            <v>วชิราภรณ์</v>
          </cell>
          <cell r="CD1310"/>
          <cell r="CE1310"/>
          <cell r="CF1310"/>
          <cell r="CG1310"/>
          <cell r="CH1310"/>
          <cell r="CI1310"/>
          <cell r="CJ1310"/>
          <cell r="CK1310"/>
          <cell r="CL1310"/>
          <cell r="CM1310"/>
          <cell r="CN1310"/>
          <cell r="CO1310"/>
          <cell r="CP1310"/>
          <cell r="CQ1310"/>
          <cell r="CR1310"/>
          <cell r="CS1310"/>
          <cell r="CT1310">
            <v>244029</v>
          </cell>
          <cell r="CU1310"/>
          <cell r="CV1310"/>
          <cell r="CW1310"/>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X1311"/>
          <cell r="Y1311"/>
          <cell r="Z1311"/>
          <cell r="AA1311">
            <v>12</v>
          </cell>
          <cell r="AB1311">
            <v>7</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A1311"/>
          <cell r="CB1311"/>
          <cell r="CC1311" t="str">
            <v>วชิราภรณ์</v>
          </cell>
          <cell r="CD1311"/>
          <cell r="CE1311"/>
          <cell r="CF1311"/>
          <cell r="CG1311"/>
          <cell r="CH1311"/>
          <cell r="CI1311"/>
          <cell r="CJ1311"/>
          <cell r="CK1311"/>
          <cell r="CL1311"/>
          <cell r="CM1311"/>
          <cell r="CN1311"/>
          <cell r="CO1311"/>
          <cell r="CP1311"/>
          <cell r="CQ1311"/>
          <cell r="CR1311"/>
          <cell r="CS1311"/>
          <cell r="CT1311"/>
          <cell r="CU1311"/>
          <cell r="CV1311"/>
          <cell r="CW1311"/>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13/2/2568//ค้ำวน 2806</v>
          </cell>
          <cell r="BC1312">
            <v>1200</v>
          </cell>
          <cell r="BD1312">
            <v>11</v>
          </cell>
          <cell r="BE1312">
            <v>6</v>
          </cell>
          <cell r="BF1312">
            <v>2568</v>
          </cell>
          <cell r="BG1312">
            <v>0</v>
          </cell>
          <cell r="BH1312" t="str">
            <v>-</v>
          </cell>
          <cell r="BI1312" t="str">
            <v>-</v>
          </cell>
          <cell r="BJ1312" t="str">
            <v>-</v>
          </cell>
          <cell r="BK1312">
            <v>0</v>
          </cell>
          <cell r="BL1312">
            <v>1235</v>
          </cell>
          <cell r="BM1312">
            <v>0</v>
          </cell>
          <cell r="BN1312" t="str">
            <v/>
          </cell>
          <cell r="BO1312" t="str">
            <v/>
          </cell>
          <cell r="BP1312" t="str">
            <v/>
          </cell>
          <cell r="BQ1312" t="str">
            <v>-</v>
          </cell>
          <cell r="BR1312" t="str">
            <v>-</v>
          </cell>
          <cell r="BS1312" t="str">
            <v>-</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A1312"/>
          <cell r="CB1312"/>
          <cell r="CC1312" t="str">
            <v>วชิราภรณ์</v>
          </cell>
          <cell r="CD1312"/>
          <cell r="CE1312"/>
          <cell r="CF1312"/>
          <cell r="CG1312"/>
          <cell r="CH1312"/>
          <cell r="CI1312"/>
          <cell r="CJ1312"/>
          <cell r="CK1312"/>
          <cell r="CL1312"/>
          <cell r="CM1312"/>
          <cell r="CN1312"/>
          <cell r="CO1312"/>
          <cell r="CP1312"/>
          <cell r="CQ1312"/>
          <cell r="CR1312"/>
          <cell r="CS1312"/>
          <cell r="CT1312">
            <v>244029</v>
          </cell>
          <cell r="CU1312"/>
          <cell r="CV1312"/>
          <cell r="CW1312"/>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X1313"/>
          <cell r="Y1313"/>
          <cell r="Z1313"/>
          <cell r="AA1313">
            <v>5</v>
          </cell>
          <cell r="AB1313">
            <v>8</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v>1500</v>
          </cell>
          <cell r="BD1313">
            <v>11</v>
          </cell>
          <cell r="BE1313">
            <v>6</v>
          </cell>
          <cell r="BF1313">
            <v>2568</v>
          </cell>
          <cell r="BG1313">
            <v>0</v>
          </cell>
          <cell r="BH1313" t="str">
            <v>-</v>
          </cell>
          <cell r="BI1313" t="str">
            <v>-</v>
          </cell>
          <cell r="BJ1313" t="str">
            <v>-</v>
          </cell>
          <cell r="BK1313">
            <v>0</v>
          </cell>
          <cell r="BL1313">
            <v>715</v>
          </cell>
          <cell r="BM1313">
            <v>0</v>
          </cell>
          <cell r="BN1313" t="str">
            <v/>
          </cell>
          <cell r="BO1313" t="str">
            <v/>
          </cell>
          <cell r="BP1313" t="str">
            <v/>
          </cell>
          <cell r="BQ1313" t="str">
            <v>-</v>
          </cell>
          <cell r="BR1313" t="str">
            <v>-</v>
          </cell>
          <cell r="BS1313" t="str">
            <v>-</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A1313"/>
          <cell r="CB1313"/>
          <cell r="CC1313" t="str">
            <v>วชิราภรณ์</v>
          </cell>
          <cell r="CD1313"/>
          <cell r="CE1313"/>
          <cell r="CF1313"/>
          <cell r="CG1313"/>
          <cell r="CH1313"/>
          <cell r="CI1313"/>
          <cell r="CJ1313"/>
          <cell r="CK1313"/>
          <cell r="CL1313"/>
          <cell r="CM1313"/>
          <cell r="CN1313"/>
          <cell r="CO1313"/>
          <cell r="CP1313"/>
          <cell r="CQ1313"/>
          <cell r="CR1313"/>
          <cell r="CS1313"/>
          <cell r="CT1313">
            <v>244029</v>
          </cell>
          <cell r="CU1313"/>
          <cell r="CV1313"/>
          <cell r="CW1313"/>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13/2/2568</v>
          </cell>
          <cell r="BC1314">
            <v>1200</v>
          </cell>
          <cell r="BD1314">
            <v>11</v>
          </cell>
          <cell r="BE1314">
            <v>6</v>
          </cell>
          <cell r="BF1314">
            <v>2568</v>
          </cell>
          <cell r="BG1314">
            <v>0</v>
          </cell>
          <cell r="BH1314" t="str">
            <v>-</v>
          </cell>
          <cell r="BI1314" t="str">
            <v>-</v>
          </cell>
          <cell r="BJ1314" t="str">
            <v>-</v>
          </cell>
          <cell r="BK1314">
            <v>0</v>
          </cell>
          <cell r="BL1314">
            <v>795</v>
          </cell>
          <cell r="BM1314">
            <v>0</v>
          </cell>
          <cell r="BN1314" t="str">
            <v/>
          </cell>
          <cell r="BO1314" t="str">
            <v/>
          </cell>
          <cell r="BP1314" t="str">
            <v/>
          </cell>
          <cell r="BQ1314" t="str">
            <v>-</v>
          </cell>
          <cell r="BR1314" t="str">
            <v>-</v>
          </cell>
          <cell r="BS1314" t="str">
            <v>-</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A1314"/>
          <cell r="CB1314"/>
          <cell r="CC1314" t="str">
            <v>วชิราภรณ์</v>
          </cell>
          <cell r="CD1314"/>
          <cell r="CE1314"/>
          <cell r="CF1314"/>
          <cell r="CG1314"/>
          <cell r="CH1314"/>
          <cell r="CI1314"/>
          <cell r="CJ1314"/>
          <cell r="CK1314"/>
          <cell r="CL1314"/>
          <cell r="CM1314"/>
          <cell r="CN1314"/>
          <cell r="CO1314"/>
          <cell r="CP1314"/>
          <cell r="CQ1314"/>
          <cell r="CR1314"/>
          <cell r="CS1314"/>
          <cell r="CT1314">
            <v>244029</v>
          </cell>
          <cell r="CU1314"/>
          <cell r="CV1314"/>
          <cell r="CW1314"/>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25/2/2568</v>
          </cell>
          <cell r="BC1315">
            <v>900</v>
          </cell>
          <cell r="BD1315">
            <v>11</v>
          </cell>
          <cell r="BE1315">
            <v>6</v>
          </cell>
          <cell r="BF1315">
            <v>2568</v>
          </cell>
          <cell r="BG1315">
            <v>0</v>
          </cell>
          <cell r="BH1315" t="str">
            <v>-</v>
          </cell>
          <cell r="BI1315" t="str">
            <v>-</v>
          </cell>
          <cell r="BJ1315" t="str">
            <v>-</v>
          </cell>
          <cell r="BK1315">
            <v>0</v>
          </cell>
          <cell r="BL1315">
            <v>780</v>
          </cell>
          <cell r="BM1315">
            <v>0</v>
          </cell>
          <cell r="BN1315" t="str">
            <v/>
          </cell>
          <cell r="BO1315" t="str">
            <v/>
          </cell>
          <cell r="BP1315" t="str">
            <v/>
          </cell>
          <cell r="BQ1315" t="str">
            <v>-</v>
          </cell>
          <cell r="BR1315" t="str">
            <v>-</v>
          </cell>
          <cell r="BS1315" t="str">
            <v>-</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A1315"/>
          <cell r="CB1315"/>
          <cell r="CC1315" t="str">
            <v>วชิราภรณ์</v>
          </cell>
          <cell r="CD1315"/>
          <cell r="CE1315"/>
          <cell r="CF1315"/>
          <cell r="CG1315"/>
          <cell r="CH1315"/>
          <cell r="CI1315"/>
          <cell r="CJ1315"/>
          <cell r="CK1315"/>
          <cell r="CL1315"/>
          <cell r="CM1315"/>
          <cell r="CN1315"/>
          <cell r="CO1315"/>
          <cell r="CP1315"/>
          <cell r="CQ1315"/>
          <cell r="CR1315"/>
          <cell r="CS1315"/>
          <cell r="CT1315"/>
          <cell r="CU1315"/>
          <cell r="CV1315">
            <v>244039</v>
          </cell>
          <cell r="CW1315"/>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X1316"/>
          <cell r="Y1316"/>
          <cell r="Z1316"/>
          <cell r="AA1316">
            <v>2</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v>1200</v>
          </cell>
          <cell r="BD1316">
            <v>11</v>
          </cell>
          <cell r="BE1316">
            <v>6</v>
          </cell>
          <cell r="BF1316">
            <v>2568</v>
          </cell>
          <cell r="BG1316">
            <v>0</v>
          </cell>
          <cell r="BH1316" t="str">
            <v>-</v>
          </cell>
          <cell r="BI1316" t="str">
            <v>-</v>
          </cell>
          <cell r="BJ1316" t="str">
            <v>-</v>
          </cell>
          <cell r="BK1316">
            <v>0</v>
          </cell>
          <cell r="BL1316">
            <v>630</v>
          </cell>
          <cell r="BM1316">
            <v>0</v>
          </cell>
          <cell r="BN1316" t="str">
            <v/>
          </cell>
          <cell r="BO1316" t="str">
            <v/>
          </cell>
          <cell r="BP1316" t="str">
            <v/>
          </cell>
          <cell r="BQ1316" t="str">
            <v>-</v>
          </cell>
          <cell r="BR1316" t="str">
            <v>-</v>
          </cell>
          <cell r="BS1316" t="str">
            <v>-</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A1316"/>
          <cell r="CB1316"/>
          <cell r="CC1316" t="str">
            <v>วชิราภรณ์</v>
          </cell>
          <cell r="CD1316"/>
          <cell r="CE1316"/>
          <cell r="CF1316"/>
          <cell r="CG1316"/>
          <cell r="CH1316"/>
          <cell r="CI1316"/>
          <cell r="CJ1316"/>
          <cell r="CK1316"/>
          <cell r="CL1316"/>
          <cell r="CM1316"/>
          <cell r="CN1316"/>
          <cell r="CO1316"/>
          <cell r="CP1316"/>
          <cell r="CQ1316"/>
          <cell r="CR1316"/>
          <cell r="CS1316"/>
          <cell r="CT1316">
            <v>244029</v>
          </cell>
          <cell r="CU1316"/>
          <cell r="CV1316"/>
          <cell r="CW1316"/>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X1317"/>
          <cell r="Y1317"/>
          <cell r="Z1317"/>
          <cell r="AA1317">
            <v>5</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585</v>
          </cell>
          <cell r="BM1317">
            <v>0</v>
          </cell>
          <cell r="BN1317" t="str">
            <v/>
          </cell>
          <cell r="BO1317" t="str">
            <v/>
          </cell>
          <cell r="BP1317" t="str">
            <v/>
          </cell>
          <cell r="BQ1317" t="str">
            <v>-</v>
          </cell>
          <cell r="BR1317" t="str">
            <v>-</v>
          </cell>
          <cell r="BS1317" t="str">
            <v>-</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A1317"/>
          <cell r="CB1317"/>
          <cell r="CC1317" t="str">
            <v>วชิราภรณ์</v>
          </cell>
          <cell r="CD1317"/>
          <cell r="CE1317"/>
          <cell r="CF1317"/>
          <cell r="CG1317"/>
          <cell r="CH1317"/>
          <cell r="CI1317"/>
          <cell r="CJ1317"/>
          <cell r="CK1317"/>
          <cell r="CL1317"/>
          <cell r="CM1317"/>
          <cell r="CN1317"/>
          <cell r="CO1317"/>
          <cell r="CP1317"/>
          <cell r="CQ1317"/>
          <cell r="CR1317"/>
          <cell r="CS1317"/>
          <cell r="CT1317">
            <v>244029</v>
          </cell>
          <cell r="CU1317"/>
          <cell r="CV1317"/>
          <cell r="CW1317"/>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Q1318"/>
          <cell r="R1318"/>
          <cell r="S1318" t="str">
            <v>จังหวัดฝาง</v>
          </cell>
          <cell r="T1318" t="str">
            <v>ผบE501</v>
          </cell>
          <cell r="U1318">
            <v>2563</v>
          </cell>
          <cell r="V1318" t="str">
            <v>ผบE118</v>
          </cell>
          <cell r="W1318">
            <v>2564</v>
          </cell>
          <cell r="X1318"/>
          <cell r="Y1318"/>
          <cell r="Z1318"/>
          <cell r="AA1318">
            <v>10</v>
          </cell>
          <cell r="AB1318">
            <v>3</v>
          </cell>
          <cell r="AC1318">
            <v>2564</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ผบE6240</v>
          </cell>
          <cell r="U1319">
            <v>2565</v>
          </cell>
          <cell r="V1319" t="str">
            <v>ผบE1701</v>
          </cell>
          <cell r="W1319">
            <v>2566</v>
          </cell>
          <cell r="X1319">
            <v>7</v>
          </cell>
          <cell r="Y1319">
            <v>3</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K1320"/>
          <cell r="L1320" t="str">
            <v>มีโชค พลาซ่า</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ผบE1444</v>
          </cell>
          <cell r="U1320">
            <v>2566</v>
          </cell>
          <cell r="V1320" t="str">
            <v>ผบE3243</v>
          </cell>
          <cell r="W1320">
            <v>2566</v>
          </cell>
          <cell r="X1320">
            <v>16</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ผบE141</v>
          </cell>
          <cell r="U1321">
            <v>2566</v>
          </cell>
          <cell r="V1321" t="str">
            <v>ผบE295</v>
          </cell>
          <cell r="W1321">
            <v>2566</v>
          </cell>
          <cell r="X1321">
            <v>3</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X1322"/>
          <cell r="Y1322"/>
          <cell r="Z1322"/>
          <cell r="AA1322">
            <v>20</v>
          </cell>
          <cell r="AB1322">
            <v>4</v>
          </cell>
          <cell r="AC1322">
            <v>2566</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Q1323"/>
          <cell r="R1323"/>
          <cell r="S1323" t="str">
            <v>แขวงเชียงดาว</v>
          </cell>
          <cell r="T1323" t="str">
            <v>ผบE465</v>
          </cell>
          <cell r="U1323">
            <v>2566</v>
          </cell>
          <cell r="V1323" t="str">
            <v>ผบE578</v>
          </cell>
          <cell r="W1323">
            <v>2566</v>
          </cell>
          <cell r="X1323">
            <v>4</v>
          </cell>
          <cell r="Y1323">
            <v>7</v>
          </cell>
          <cell r="Z1323">
            <v>2566</v>
          </cell>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A1323"/>
          <cell r="CB1323"/>
          <cell r="CC1323" t="str">
            <v>ปฏิยุทธ์</v>
          </cell>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X1324"/>
          <cell r="Y1324"/>
          <cell r="Z1324"/>
          <cell r="AA1324">
            <v>1</v>
          </cell>
          <cell r="AB1324">
            <v>8</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v>1200</v>
          </cell>
          <cell r="BD1324">
            <v>11</v>
          </cell>
          <cell r="BE1324">
            <v>6</v>
          </cell>
          <cell r="BF1324">
            <v>2568</v>
          </cell>
          <cell r="BG1324">
            <v>0</v>
          </cell>
          <cell r="BH1324" t="str">
            <v>-</v>
          </cell>
          <cell r="BI1324" t="str">
            <v>-</v>
          </cell>
          <cell r="BJ1324" t="str">
            <v>-</v>
          </cell>
          <cell r="BK1324">
            <v>0</v>
          </cell>
          <cell r="BL1324">
            <v>745</v>
          </cell>
          <cell r="BM1324">
            <v>0</v>
          </cell>
          <cell r="BN1324" t="str">
            <v/>
          </cell>
          <cell r="BO1324" t="str">
            <v/>
          </cell>
          <cell r="BP1324" t="str">
            <v/>
          </cell>
          <cell r="BQ1324" t="str">
            <v>-</v>
          </cell>
          <cell r="BR1324" t="str">
            <v>-</v>
          </cell>
          <cell r="BS1324" t="str">
            <v>-</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A1324"/>
          <cell r="CB1324"/>
          <cell r="CC1324" t="str">
            <v>ปฏิยุทธ์</v>
          </cell>
          <cell r="CE1324"/>
          <cell r="CF1324"/>
          <cell r="CG1324"/>
          <cell r="CH1324"/>
          <cell r="CI1324"/>
          <cell r="CJ1324"/>
          <cell r="CK1324"/>
          <cell r="CL1324"/>
          <cell r="CM1324"/>
          <cell r="CN1324"/>
          <cell r="CO1324"/>
          <cell r="CP1324"/>
          <cell r="CQ1324"/>
          <cell r="CR1324"/>
          <cell r="CS1324"/>
          <cell r="CT1324">
            <v>244031</v>
          </cell>
          <cell r="CU1324">
            <v>244127</v>
          </cell>
          <cell r="CV1324"/>
          <cell r="CW1324"/>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X1325"/>
          <cell r="Y1325"/>
          <cell r="Z1325"/>
          <cell r="AA1325">
            <v>25</v>
          </cell>
          <cell r="AB1325">
            <v>10</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สืบรอบ 1 รายงานวันที่ 14/2/2568</v>
          </cell>
          <cell r="BC1325">
            <v>600</v>
          </cell>
          <cell r="BD1325">
            <v>11</v>
          </cell>
          <cell r="BE1325">
            <v>6</v>
          </cell>
          <cell r="BF1325">
            <v>2568</v>
          </cell>
          <cell r="BG1325">
            <v>0</v>
          </cell>
          <cell r="BH1325" t="str">
            <v>-</v>
          </cell>
          <cell r="BI1325" t="str">
            <v>-</v>
          </cell>
          <cell r="BJ1325" t="str">
            <v>-</v>
          </cell>
          <cell r="BK1325">
            <v>0</v>
          </cell>
          <cell r="BL1325">
            <v>325</v>
          </cell>
          <cell r="BM1325">
            <v>0</v>
          </cell>
          <cell r="BN1325" t="str">
            <v/>
          </cell>
          <cell r="BO1325" t="str">
            <v/>
          </cell>
          <cell r="BP1325" t="str">
            <v/>
          </cell>
          <cell r="BQ1325" t="str">
            <v>-</v>
          </cell>
          <cell r="BR1325" t="str">
            <v>-</v>
          </cell>
          <cell r="BS1325" t="str">
            <v>-</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A1325"/>
          <cell r="CB1325"/>
          <cell r="CC1325" t="str">
            <v>ปฏิยุทธ์</v>
          </cell>
          <cell r="CD1325"/>
          <cell r="CE1325"/>
          <cell r="CF1325"/>
          <cell r="CG1325"/>
          <cell r="CH1325"/>
          <cell r="CI1325"/>
          <cell r="CJ1325"/>
          <cell r="CK1325"/>
          <cell r="CL1325"/>
          <cell r="CM1325"/>
          <cell r="CN1325"/>
          <cell r="CO1325"/>
          <cell r="CP1325"/>
          <cell r="CQ1325"/>
          <cell r="CR1325"/>
          <cell r="CS1325"/>
          <cell r="CT1325">
            <v>244031</v>
          </cell>
          <cell r="CU1325">
            <v>244127</v>
          </cell>
          <cell r="CV1325"/>
          <cell r="CW1325"/>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Q1326"/>
          <cell r="R1326"/>
          <cell r="S1326" t="str">
            <v>จังหวัดเชียงใหม่</v>
          </cell>
          <cell r="T1326" t="str">
            <v>ผบE671</v>
          </cell>
          <cell r="U1326">
            <v>2567</v>
          </cell>
          <cell r="V1326" t="str">
            <v>ผบE1392</v>
          </cell>
          <cell r="W1326">
            <v>2567</v>
          </cell>
          <cell r="X1326">
            <v>24</v>
          </cell>
          <cell r="Y1326">
            <v>6</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v>2100</v>
          </cell>
          <cell r="BD1326">
            <v>20</v>
          </cell>
          <cell r="BE1326">
            <v>6</v>
          </cell>
          <cell r="BF1326">
            <v>2568</v>
          </cell>
          <cell r="BG1326">
            <v>0</v>
          </cell>
          <cell r="BH1326" t="str">
            <v>-</v>
          </cell>
          <cell r="BI1326" t="str">
            <v>-</v>
          </cell>
          <cell r="BJ1326" t="str">
            <v>-</v>
          </cell>
          <cell r="BK1326">
            <v>0</v>
          </cell>
          <cell r="BL1326">
            <v>3725</v>
          </cell>
          <cell r="BM1326">
            <v>0</v>
          </cell>
          <cell r="BN1326" t="str">
            <v/>
          </cell>
          <cell r="BO1326" t="str">
            <v/>
          </cell>
          <cell r="BP1326" t="str">
            <v/>
          </cell>
          <cell r="BQ1326" t="str">
            <v>-</v>
          </cell>
          <cell r="BR1326" t="str">
            <v>-</v>
          </cell>
          <cell r="BS1326" t="str">
            <v>-</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A1326"/>
          <cell r="CB1326">
            <v>7</v>
          </cell>
          <cell r="CC1326" t="str">
            <v>นุสบา</v>
          </cell>
          <cell r="CD1326"/>
          <cell r="CE1326"/>
          <cell r="CF1326"/>
          <cell r="CG1326"/>
          <cell r="CH1326"/>
          <cell r="CI1326"/>
          <cell r="CJ1326"/>
          <cell r="CK1326"/>
          <cell r="CL1326"/>
          <cell r="CM1326"/>
          <cell r="CN1326"/>
          <cell r="CO1326"/>
          <cell r="CP1326"/>
          <cell r="CQ1326"/>
          <cell r="CR1326"/>
          <cell r="CS1326"/>
          <cell r="CT1326">
            <v>244036</v>
          </cell>
          <cell r="CU1326">
            <v>244127</v>
          </cell>
          <cell r="CV1326"/>
          <cell r="CW1326"/>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Q1327"/>
          <cell r="R1327"/>
          <cell r="S1327" t="str">
            <v>จังหวัดลำพูน</v>
          </cell>
          <cell r="T1327" t="str">
            <v>ผบE1803</v>
          </cell>
          <cell r="U1327">
            <v>2567</v>
          </cell>
          <cell r="V1327" t="str">
            <v>ผบE3465</v>
          </cell>
          <cell r="W1327">
            <v>2567</v>
          </cell>
          <cell r="X1327">
            <v>2</v>
          </cell>
          <cell r="Y1327">
            <v>9</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 4/2/2568</v>
          </cell>
          <cell r="BC1327">
            <v>1200</v>
          </cell>
          <cell r="BD1327">
            <v>20</v>
          </cell>
          <cell r="BE1327">
            <v>6</v>
          </cell>
          <cell r="BF1327">
            <v>2568</v>
          </cell>
          <cell r="BG1327">
            <v>0</v>
          </cell>
          <cell r="BH1327" t="str">
            <v>-</v>
          </cell>
          <cell r="BI1327" t="str">
            <v>-</v>
          </cell>
          <cell r="BJ1327" t="str">
            <v>-</v>
          </cell>
          <cell r="BK1327">
            <v>0</v>
          </cell>
          <cell r="BL1327">
            <v>2580</v>
          </cell>
          <cell r="BM1327">
            <v>0</v>
          </cell>
          <cell r="BN1327" t="str">
            <v/>
          </cell>
          <cell r="BO1327" t="str">
            <v/>
          </cell>
          <cell r="BP1327" t="str">
            <v/>
          </cell>
          <cell r="BQ1327" t="str">
            <v>-</v>
          </cell>
          <cell r="BR1327" t="str">
            <v>-</v>
          </cell>
          <cell r="BS1327" t="str">
            <v>-</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A1327"/>
          <cell r="CB1327">
            <v>4</v>
          </cell>
          <cell r="CC1327" t="str">
            <v>นุสบา</v>
          </cell>
          <cell r="CD1327"/>
          <cell r="CE1327"/>
          <cell r="CF1327"/>
          <cell r="CG1327"/>
          <cell r="CH1327"/>
          <cell r="CI1327"/>
          <cell r="CJ1327"/>
          <cell r="CK1327"/>
          <cell r="CL1327"/>
          <cell r="CM1327"/>
          <cell r="CN1327"/>
          <cell r="CO1327"/>
          <cell r="CP1327"/>
          <cell r="CQ1327"/>
          <cell r="CR1327"/>
          <cell r="CS1327"/>
          <cell r="CT1327">
            <v>244036</v>
          </cell>
          <cell r="CU1327">
            <v>244127</v>
          </cell>
          <cell r="CV1327"/>
          <cell r="CW1327"/>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13/2/2568</v>
          </cell>
          <cell r="BC1328">
            <v>900</v>
          </cell>
          <cell r="BD1328">
            <v>20</v>
          </cell>
          <cell r="BE1328">
            <v>6</v>
          </cell>
          <cell r="BF1328">
            <v>2568</v>
          </cell>
          <cell r="BG1328">
            <v>0</v>
          </cell>
          <cell r="BH1328" t="str">
            <v>-</v>
          </cell>
          <cell r="BI1328" t="str">
            <v>-</v>
          </cell>
          <cell r="BJ1328" t="str">
            <v>-</v>
          </cell>
          <cell r="BK1328">
            <v>0</v>
          </cell>
          <cell r="BL1328">
            <v>1345</v>
          </cell>
          <cell r="BM1328">
            <v>0</v>
          </cell>
          <cell r="BN1328" t="str">
            <v/>
          </cell>
          <cell r="BO1328" t="str">
            <v/>
          </cell>
          <cell r="BP1328" t="str">
            <v/>
          </cell>
          <cell r="BQ1328" t="str">
            <v>-</v>
          </cell>
          <cell r="BR1328" t="str">
            <v>-</v>
          </cell>
          <cell r="BS1328" t="str">
            <v>-</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A1328"/>
          <cell r="CB1328">
            <v>3</v>
          </cell>
          <cell r="CC1328" t="str">
            <v>นุสบา</v>
          </cell>
          <cell r="CD1328"/>
          <cell r="CE1328"/>
          <cell r="CF1328"/>
          <cell r="CG1328"/>
          <cell r="CH1328"/>
          <cell r="CI1328"/>
          <cell r="CJ1328"/>
          <cell r="CK1328"/>
          <cell r="CL1328"/>
          <cell r="CM1328"/>
          <cell r="CN1328"/>
          <cell r="CO1328"/>
          <cell r="CP1328"/>
          <cell r="CQ1328"/>
          <cell r="CR1328"/>
          <cell r="CS1328"/>
          <cell r="CT1328">
            <v>244036</v>
          </cell>
          <cell r="CU1328">
            <v>244127</v>
          </cell>
          <cell r="CV1328"/>
          <cell r="CW1328"/>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Q1329"/>
          <cell r="R1329"/>
          <cell r="S1329" t="str">
            <v>จังหวัดเชียงใหม่</v>
          </cell>
          <cell r="T1329" t="str">
            <v>ผบE1506</v>
          </cell>
          <cell r="U1329">
            <v>2567</v>
          </cell>
          <cell r="V1329" t="str">
            <v>ผบE1848</v>
          </cell>
          <cell r="W1329">
            <v>2567</v>
          </cell>
          <cell r="X1329">
            <v>26</v>
          </cell>
          <cell r="Y1329">
            <v>8</v>
          </cell>
          <cell r="Z1329">
            <v>2567</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สืบแล้ว รายงานผลสืบ 4/2/2568</v>
          </cell>
          <cell r="BC1329">
            <v>1200</v>
          </cell>
          <cell r="BD1329">
            <v>20</v>
          </cell>
          <cell r="BE1329">
            <v>6</v>
          </cell>
          <cell r="BF1329">
            <v>2568</v>
          </cell>
          <cell r="BG1329">
            <v>0</v>
          </cell>
          <cell r="BH1329" t="str">
            <v>-</v>
          </cell>
          <cell r="BI1329" t="str">
            <v>-</v>
          </cell>
          <cell r="BJ1329" t="str">
            <v>-</v>
          </cell>
          <cell r="BK1329">
            <v>0</v>
          </cell>
          <cell r="BL1329">
            <v>2010</v>
          </cell>
          <cell r="BM1329">
            <v>0</v>
          </cell>
          <cell r="BN1329" t="str">
            <v/>
          </cell>
          <cell r="BO1329" t="str">
            <v/>
          </cell>
          <cell r="BP1329" t="str">
            <v/>
          </cell>
          <cell r="BQ1329" t="str">
            <v>-</v>
          </cell>
          <cell r="BR1329" t="str">
            <v>-</v>
          </cell>
          <cell r="BS1329" t="str">
            <v>-</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A1329"/>
          <cell r="CB1329">
            <v>4</v>
          </cell>
          <cell r="CC1329" t="str">
            <v>นุสบา</v>
          </cell>
          <cell r="CD1329"/>
          <cell r="CE1329"/>
          <cell r="CF1329"/>
          <cell r="CG1329"/>
          <cell r="CH1329"/>
          <cell r="CI1329"/>
          <cell r="CJ1329"/>
          <cell r="CK1329"/>
          <cell r="CL1329"/>
          <cell r="CM1329"/>
          <cell r="CN1329"/>
          <cell r="CO1329"/>
          <cell r="CP1329"/>
          <cell r="CQ1329"/>
          <cell r="CR1329"/>
          <cell r="CS1329"/>
          <cell r="CT1329">
            <v>244036</v>
          </cell>
          <cell r="CU1329">
            <v>244127</v>
          </cell>
          <cell r="CV1329"/>
          <cell r="CW1329"/>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A1330"/>
          <cell r="CB1330"/>
          <cell r="CC1330" t="str">
            <v>ปฏิยุทธ์</v>
          </cell>
          <cell r="CD1330"/>
          <cell r="CE1330"/>
          <cell r="CF1330"/>
          <cell r="CG1330"/>
          <cell r="CH1330"/>
          <cell r="CI1330"/>
          <cell r="CJ1330"/>
          <cell r="CK1330"/>
          <cell r="CL1330"/>
          <cell r="CM1330"/>
          <cell r="CN1330"/>
          <cell r="CO1330"/>
          <cell r="CP1330"/>
          <cell r="CQ1330"/>
          <cell r="CR1330"/>
          <cell r="CS1330"/>
          <cell r="CT1330"/>
          <cell r="CU1330"/>
          <cell r="CV1330"/>
          <cell r="CW1330"/>
        </row>
        <row r="1331">
          <cell r="B1331">
            <v>2826</v>
          </cell>
          <cell r="C1331">
            <v>1973</v>
          </cell>
          <cell r="D1331"/>
          <cell r="E1331"/>
          <cell r="F1331"/>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X1331"/>
          <cell r="Y1331"/>
          <cell r="Z1331"/>
          <cell r="AA1331">
            <v>22</v>
          </cell>
          <cell r="AB1331">
            <v>5</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31/1/2568</v>
          </cell>
          <cell r="BC1331">
            <v>600</v>
          </cell>
          <cell r="BD1331">
            <v>11</v>
          </cell>
          <cell r="BE1331">
            <v>6</v>
          </cell>
          <cell r="BF1331">
            <v>2568</v>
          </cell>
          <cell r="BG1331">
            <v>0</v>
          </cell>
          <cell r="BH1331" t="str">
            <v>-</v>
          </cell>
          <cell r="BI1331" t="str">
            <v>-</v>
          </cell>
          <cell r="BJ1331" t="str">
            <v>-</v>
          </cell>
          <cell r="BK1331">
            <v>0</v>
          </cell>
          <cell r="BL1331">
            <v>190</v>
          </cell>
          <cell r="BM1331">
            <v>0</v>
          </cell>
          <cell r="BN1331" t="str">
            <v/>
          </cell>
          <cell r="BO1331" t="str">
            <v/>
          </cell>
          <cell r="BP1331" t="str">
            <v/>
          </cell>
          <cell r="BQ1331" t="str">
            <v>-</v>
          </cell>
          <cell r="BR1331" t="str">
            <v>-</v>
          </cell>
          <cell r="BS1331" t="str">
            <v>-</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A1331"/>
          <cell r="CB1331"/>
          <cell r="CC1331" t="str">
            <v>วชิราภรณ์</v>
          </cell>
          <cell r="CD1331"/>
          <cell r="CE1331"/>
          <cell r="CF1331"/>
          <cell r="CG1331"/>
          <cell r="CH1331"/>
          <cell r="CI1331"/>
          <cell r="CJ1331"/>
          <cell r="CK1331"/>
          <cell r="CL1331"/>
          <cell r="CM1331"/>
          <cell r="CN1331"/>
          <cell r="CO1331"/>
          <cell r="CP1331"/>
          <cell r="CQ1331"/>
          <cell r="CR1331"/>
          <cell r="CS1331"/>
          <cell r="CT1331">
            <v>244029</v>
          </cell>
          <cell r="CU1331"/>
          <cell r="CV1331"/>
          <cell r="CW1331"/>
        </row>
        <row r="1332">
          <cell r="B1332">
            <v>2827</v>
          </cell>
          <cell r="C1332">
            <v>1974</v>
          </cell>
          <cell r="D1332"/>
          <cell r="E1332"/>
          <cell r="F1332"/>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X1332"/>
          <cell r="Y1332"/>
          <cell r="Z1332"/>
          <cell r="AA1332">
            <v>12</v>
          </cell>
          <cell r="AB1332">
            <v>6</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v>900</v>
          </cell>
          <cell r="BD1332">
            <v>11</v>
          </cell>
          <cell r="BE1332">
            <v>6</v>
          </cell>
          <cell r="BF1332">
            <v>2568</v>
          </cell>
          <cell r="BG1332">
            <v>0</v>
          </cell>
          <cell r="BH1332" t="str">
            <v>-</v>
          </cell>
          <cell r="BI1332" t="str">
            <v>-</v>
          </cell>
          <cell r="BJ1332" t="str">
            <v>-</v>
          </cell>
          <cell r="BK1332">
            <v>0</v>
          </cell>
          <cell r="BL1332">
            <v>510</v>
          </cell>
          <cell r="BM1332">
            <v>0</v>
          </cell>
          <cell r="BN1332" t="str">
            <v/>
          </cell>
          <cell r="BO1332" t="str">
            <v/>
          </cell>
          <cell r="BP1332" t="str">
            <v/>
          </cell>
          <cell r="BQ1332" t="str">
            <v>-</v>
          </cell>
          <cell r="BR1332" t="str">
            <v>-</v>
          </cell>
          <cell r="BS1332" t="str">
            <v>-</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A1332"/>
          <cell r="CB1332"/>
          <cell r="CC1332" t="str">
            <v>วชิราภรณ์</v>
          </cell>
          <cell r="CD1332"/>
          <cell r="CE1332"/>
          <cell r="CF1332"/>
          <cell r="CG1332"/>
          <cell r="CH1332"/>
          <cell r="CI1332"/>
          <cell r="CJ1332"/>
          <cell r="CK1332"/>
          <cell r="CL1332"/>
          <cell r="CM1332"/>
          <cell r="CN1332"/>
          <cell r="CO1332"/>
          <cell r="CP1332"/>
          <cell r="CQ1332"/>
          <cell r="CR1332"/>
          <cell r="CS1332"/>
          <cell r="CT1332">
            <v>244029</v>
          </cell>
          <cell r="CU1332"/>
          <cell r="CV1332"/>
          <cell r="CW1332"/>
        </row>
        <row r="1333">
          <cell r="B1333">
            <v>2828</v>
          </cell>
          <cell r="C1333">
            <v>1975</v>
          </cell>
          <cell r="D1333"/>
          <cell r="E1333"/>
          <cell r="F1333"/>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X1333"/>
          <cell r="Y1333"/>
          <cell r="Z1333"/>
          <cell r="AA1333">
            <v>27</v>
          </cell>
          <cell r="AB1333">
            <v>2</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470</v>
          </cell>
          <cell r="BM1333">
            <v>0</v>
          </cell>
          <cell r="BN1333" t="str">
            <v/>
          </cell>
          <cell r="BO1333" t="str">
            <v/>
          </cell>
          <cell r="BP1333" t="str">
            <v/>
          </cell>
          <cell r="BQ1333" t="str">
            <v>-</v>
          </cell>
          <cell r="BR1333" t="str">
            <v>-</v>
          </cell>
          <cell r="BS1333" t="str">
            <v>-</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A1333"/>
          <cell r="CB1333"/>
          <cell r="CC1333" t="str">
            <v>วชิราภรณ์</v>
          </cell>
          <cell r="CD1333"/>
          <cell r="CE1333"/>
          <cell r="CF1333"/>
          <cell r="CG1333"/>
          <cell r="CH1333"/>
          <cell r="CI1333"/>
          <cell r="CJ1333"/>
          <cell r="CK1333"/>
          <cell r="CL1333"/>
          <cell r="CM1333"/>
          <cell r="CN1333"/>
          <cell r="CO1333"/>
          <cell r="CP1333"/>
          <cell r="CQ1333"/>
          <cell r="CR1333"/>
          <cell r="CS1333"/>
          <cell r="CT1333">
            <v>244029</v>
          </cell>
          <cell r="CU1333"/>
          <cell r="CV1333"/>
          <cell r="CW1333"/>
        </row>
        <row r="1334">
          <cell r="B1334">
            <v>2829</v>
          </cell>
          <cell r="C1334">
            <v>1976</v>
          </cell>
          <cell r="D1334"/>
          <cell r="E1334"/>
          <cell r="F1334"/>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X1334"/>
          <cell r="Y1334"/>
          <cell r="Z1334"/>
          <cell r="AA1334">
            <v>13</v>
          </cell>
          <cell r="AB1334">
            <v>6</v>
          </cell>
          <cell r="AC1334">
            <v>2566</v>
          </cell>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รายงานผลสืบทรัพย์ 25/2/2568</v>
          </cell>
          <cell r="BC1334">
            <v>1200</v>
          </cell>
          <cell r="BD1334">
            <v>11</v>
          </cell>
          <cell r="BE1334">
            <v>6</v>
          </cell>
          <cell r="BF1334">
            <v>2568</v>
          </cell>
          <cell r="BG1334">
            <v>0</v>
          </cell>
          <cell r="BH1334" t="str">
            <v>-</v>
          </cell>
          <cell r="BI1334" t="str">
            <v>-</v>
          </cell>
          <cell r="BJ1334" t="str">
            <v>-</v>
          </cell>
          <cell r="BK1334">
            <v>0</v>
          </cell>
          <cell r="BL1334">
            <v>730</v>
          </cell>
          <cell r="BM1334">
            <v>0</v>
          </cell>
          <cell r="BN1334" t="str">
            <v/>
          </cell>
          <cell r="BO1334" t="str">
            <v/>
          </cell>
          <cell r="BP1334" t="str">
            <v/>
          </cell>
          <cell r="BQ1334" t="str">
            <v>-</v>
          </cell>
          <cell r="BR1334" t="str">
            <v>-</v>
          </cell>
          <cell r="BS1334" t="str">
            <v>-</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A1334"/>
          <cell r="CB1334"/>
          <cell r="CC1334" t="str">
            <v>วชิราภรณ์</v>
          </cell>
          <cell r="CD1334"/>
          <cell r="CE1334"/>
          <cell r="CF1334"/>
          <cell r="CG1334"/>
          <cell r="CH1334"/>
          <cell r="CI1334"/>
          <cell r="CJ1334"/>
          <cell r="CK1334"/>
          <cell r="CL1334"/>
          <cell r="CM1334"/>
          <cell r="CN1334"/>
          <cell r="CO1334"/>
          <cell r="CP1334"/>
          <cell r="CQ1334"/>
          <cell r="CR1334"/>
          <cell r="CS1334"/>
          <cell r="CT1334"/>
          <cell r="CU1334"/>
          <cell r="CV1334">
            <v>244039</v>
          </cell>
          <cell r="CW1334"/>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X1336"/>
          <cell r="Y1336"/>
          <cell r="Z1336"/>
          <cell r="AA1336">
            <v>14</v>
          </cell>
          <cell r="AB1336">
            <v>7</v>
          </cell>
          <cell r="AC1336">
            <v>2563</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A1337"/>
          <cell r="CB1337"/>
          <cell r="CC1337" t="str">
            <v>ปฏิยุทธ์</v>
          </cell>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cell r="BV1338"/>
          <cell r="BW1338"/>
          <cell r="BX1338"/>
          <cell r="BY1338"/>
          <cell r="BZ1338"/>
          <cell r="CA1338"/>
          <cell r="CB1338"/>
          <cell r="CC1338"/>
          <cell r="CD1338"/>
          <cell r="CE1338"/>
          <cell r="CF1338"/>
          <cell r="CG1338"/>
          <cell r="CH1338"/>
          <cell r="CI1338"/>
          <cell r="CJ1338"/>
          <cell r="CK1338"/>
          <cell r="CT1338"/>
          <cell r="CU1338"/>
          <cell r="CV1338"/>
          <cell r="CW1338"/>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X1339"/>
          <cell r="Y1339"/>
          <cell r="Z1339"/>
          <cell r="AA1339">
            <v>17</v>
          </cell>
          <cell r="AB1339">
            <v>7</v>
          </cell>
          <cell r="AC1339">
            <v>2566</v>
          </cell>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18/2/2568</v>
          </cell>
          <cell r="BC1339">
            <v>600</v>
          </cell>
          <cell r="BD1339">
            <v>20</v>
          </cell>
          <cell r="BE1339">
            <v>6</v>
          </cell>
          <cell r="BF1339">
            <v>2568</v>
          </cell>
          <cell r="BG1339">
            <v>0</v>
          </cell>
          <cell r="BH1339" t="str">
            <v>-</v>
          </cell>
          <cell r="BI1339" t="str">
            <v>-</v>
          </cell>
          <cell r="BJ1339" t="str">
            <v>-</v>
          </cell>
          <cell r="BK1339">
            <v>0</v>
          </cell>
          <cell r="BL1339">
            <v>1070</v>
          </cell>
          <cell r="BM1339">
            <v>0</v>
          </cell>
          <cell r="BN1339" t="str">
            <v/>
          </cell>
          <cell r="BO1339" t="str">
            <v/>
          </cell>
          <cell r="BP1339" t="str">
            <v/>
          </cell>
          <cell r="BQ1339" t="str">
            <v>-</v>
          </cell>
          <cell r="BR1339" t="str">
            <v>-</v>
          </cell>
          <cell r="BS1339" t="str">
            <v>-</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A1339"/>
          <cell r="CB1339">
            <v>2</v>
          </cell>
          <cell r="CC1339" t="str">
            <v>นุสบา</v>
          </cell>
          <cell r="CD1339"/>
          <cell r="CE1339"/>
          <cell r="CF1339"/>
          <cell r="CG1339"/>
          <cell r="CH1339"/>
          <cell r="CI1339"/>
          <cell r="CJ1339"/>
          <cell r="CK1339"/>
          <cell r="CT1339"/>
          <cell r="CU1339">
            <v>244127</v>
          </cell>
          <cell r="CV1339"/>
          <cell r="CW1339"/>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สืบแล้ว รายงานผลสืบ 25/2/2568</v>
          </cell>
          <cell r="BC1340">
            <v>900</v>
          </cell>
          <cell r="BD1340">
            <v>20</v>
          </cell>
          <cell r="BE1340">
            <v>6</v>
          </cell>
          <cell r="BF1340">
            <v>2568</v>
          </cell>
          <cell r="BG1340">
            <v>0</v>
          </cell>
          <cell r="BH1340" t="str">
            <v>-</v>
          </cell>
          <cell r="BI1340" t="str">
            <v>-</v>
          </cell>
          <cell r="BJ1340" t="str">
            <v>-</v>
          </cell>
          <cell r="BK1340">
            <v>0</v>
          </cell>
          <cell r="BL1340">
            <v>1760</v>
          </cell>
          <cell r="BM1340">
            <v>0</v>
          </cell>
          <cell r="BN1340" t="str">
            <v/>
          </cell>
          <cell r="BO1340" t="str">
            <v/>
          </cell>
          <cell r="BP1340" t="str">
            <v/>
          </cell>
          <cell r="BQ1340" t="str">
            <v>-</v>
          </cell>
          <cell r="BR1340" t="str">
            <v>-</v>
          </cell>
          <cell r="BS1340" t="str">
            <v>-</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A1340"/>
          <cell r="CB1340">
            <v>3</v>
          </cell>
          <cell r="CC1340" t="str">
            <v>นุสบา</v>
          </cell>
          <cell r="CD1340"/>
          <cell r="CE1340"/>
          <cell r="CF1340"/>
          <cell r="CG1340"/>
          <cell r="CH1340"/>
          <cell r="CI1340"/>
          <cell r="CJ1340"/>
          <cell r="CK1340"/>
          <cell r="CT1340"/>
          <cell r="CU1340">
            <v>244127</v>
          </cell>
          <cell r="CV1340"/>
          <cell r="CW1340"/>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A1341"/>
          <cell r="CB1341"/>
          <cell r="CC1341" t="str">
            <v>ปฏิยุทธ์</v>
          </cell>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cell r="CA1342"/>
          <cell r="CB1342"/>
          <cell r="CC1342"/>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B1343"/>
          <cell r="CC1343" t="str">
            <v>ปฏิยุทธ์</v>
          </cell>
          <cell r="CD1343"/>
          <cell r="CE1343"/>
          <cell r="CF1343"/>
          <cell r="CK1343"/>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Q1344"/>
          <cell r="R1344"/>
          <cell r="S1344" t="str">
            <v>จังหวัดลำพูน</v>
          </cell>
          <cell r="T1344" t="str">
            <v>ผบ.364</v>
          </cell>
          <cell r="U1344">
            <v>2567</v>
          </cell>
          <cell r="V1344" t="str">
            <v>ผบ.453</v>
          </cell>
          <cell r="W1344">
            <v>2567</v>
          </cell>
          <cell r="X1344">
            <v>9</v>
          </cell>
          <cell r="Y1344">
            <v>12</v>
          </cell>
          <cell r="Z1344">
            <v>2567</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A1344"/>
          <cell r="CB1344"/>
          <cell r="CC1344" t="str">
            <v>ปฏิยุทธ์</v>
          </cell>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X1345"/>
          <cell r="Y1345"/>
          <cell r="Z1345"/>
          <cell r="AA1345">
            <v>8</v>
          </cell>
          <cell r="AB1345">
            <v>3</v>
          </cell>
          <cell r="AC1345">
            <v>2564</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3/3/2568//รายงานผลสืบวันที่  21/4/2568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A1345"/>
          <cell r="CB1345">
            <v>4</v>
          </cell>
          <cell r="CC1345" t="str">
            <v>นุสบา</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X1346"/>
          <cell r="Y1346"/>
          <cell r="Z1346"/>
          <cell r="AA1346">
            <v>22</v>
          </cell>
          <cell r="AB1346">
            <v>9</v>
          </cell>
          <cell r="AC1346">
            <v>2563</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A1346"/>
          <cell r="CB1346">
            <v>3</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X1347"/>
          <cell r="Y1347"/>
          <cell r="Z1347"/>
          <cell r="AA1347">
            <v>7</v>
          </cell>
          <cell r="AB1347">
            <v>11</v>
          </cell>
          <cell r="AC1347">
            <v>2559</v>
          </cell>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3/3/2568//รายงานผลสืบวันที่  21/4/2568</v>
          </cell>
          <cell r="BC1347"/>
          <cell r="BD1347"/>
          <cell r="BE1347"/>
          <cell r="BF1347"/>
          <cell r="BG1347"/>
          <cell r="BH1347"/>
          <cell r="BI1347"/>
          <cell r="BJ1347"/>
          <cell r="BK1347"/>
          <cell r="BL1347"/>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A1347"/>
          <cell r="CB1347">
            <v>4</v>
          </cell>
          <cell r="CC1347" t="str">
            <v>นุสบา</v>
          </cell>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X1349"/>
          <cell r="Y1349"/>
          <cell r="Z1349"/>
          <cell r="AA1349">
            <v>23</v>
          </cell>
          <cell r="AB1349">
            <v>6</v>
          </cell>
          <cell r="AC1349">
            <v>2562</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A1349"/>
          <cell r="CB1349"/>
          <cell r="CC1349" t="str">
            <v>ปฏิยุทธ์</v>
          </cell>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X1351"/>
          <cell r="Y1351"/>
          <cell r="Z1351"/>
          <cell r="AA1351">
            <v>8</v>
          </cell>
          <cell r="AB1351">
            <v>9</v>
          </cell>
          <cell r="AC1351">
            <v>2558</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X1352"/>
          <cell r="Y1352"/>
          <cell r="Z1352"/>
          <cell r="AA1352">
            <v>2</v>
          </cell>
          <cell r="AB1352">
            <v>6</v>
          </cell>
          <cell r="AC1352">
            <v>2563</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A1352"/>
          <cell r="CB1352"/>
          <cell r="CC1352" t="str">
            <v>ปฏิยุทธ์</v>
          </cell>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X1354"/>
          <cell r="Y1354"/>
          <cell r="Z1354"/>
          <cell r="AA1354">
            <v>21</v>
          </cell>
          <cell r="AB1354">
            <v>9</v>
          </cell>
          <cell r="AC1354">
            <v>2559</v>
          </cell>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A1354"/>
          <cell r="CB1354"/>
          <cell r="CC1354" t="str">
            <v>ปฏิยุทธ์</v>
          </cell>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A1355"/>
          <cell r="CB1355"/>
          <cell r="CC1355" t="str">
            <v>ปฏิยุทธ์</v>
          </cell>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X1356"/>
          <cell r="Y1356"/>
          <cell r="Z1356"/>
          <cell r="AA1356">
            <v>2</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V1356"/>
          <cell r="BW1356"/>
          <cell r="BX1356" t="str">
            <v>3-5711-00512-68-3</v>
          </cell>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X1357"/>
          <cell r="Y1357"/>
          <cell r="Z1357"/>
          <cell r="AA1357">
            <v>15</v>
          </cell>
          <cell r="AB1357">
            <v>6</v>
          </cell>
          <cell r="AC1357">
            <v>2562</v>
          </cell>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A1357"/>
          <cell r="CB1357"/>
          <cell r="CC1357" t="str">
            <v>ปฏิยุทธ์</v>
          </cell>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A1358"/>
          <cell r="CB1358"/>
          <cell r="CC1358" t="str">
            <v>ปฏิยุทธ์</v>
          </cell>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Q1359"/>
          <cell r="R1359"/>
          <cell r="S1359" t="str">
            <v>แขวงเชียงใหม่</v>
          </cell>
          <cell r="T1359" t="str">
            <v>ผบE10349</v>
          </cell>
          <cell r="U1359">
            <v>2567</v>
          </cell>
          <cell r="V1359" t="str">
            <v>ผบE547</v>
          </cell>
          <cell r="W1359">
            <v>2568</v>
          </cell>
          <cell r="X1359">
            <v>20</v>
          </cell>
          <cell r="Y1359">
            <v>1</v>
          </cell>
          <cell r="Z1359">
            <v>2568</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X1360"/>
          <cell r="Y1360"/>
          <cell r="Z1360"/>
          <cell r="AA1360">
            <v>9</v>
          </cell>
          <cell r="AB1360">
            <v>7</v>
          </cell>
          <cell r="AC1360">
            <v>2567</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A1360"/>
          <cell r="CB1360"/>
          <cell r="CC1360" t="str">
            <v>ปฏิยุทธ์</v>
          </cell>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A1361"/>
          <cell r="CB1361"/>
          <cell r="CC1361" t="str">
            <v>ปฏิยุทธ์</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A1362"/>
          <cell r="CB1362"/>
          <cell r="CC1362" t="str">
            <v>ปฏิยุทธ์</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X1363"/>
          <cell r="Y1363"/>
          <cell r="Z1363"/>
          <cell r="AA1363">
            <v>7</v>
          </cell>
          <cell r="AB1363">
            <v>3</v>
          </cell>
          <cell r="AC1363">
            <v>2568</v>
          </cell>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A1363"/>
          <cell r="CB1363"/>
          <cell r="CC1363" t="str">
            <v>ปฏิยุทธ์</v>
          </cell>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4/4/2568//รายงานผสืบทรัพย์ วันที่ 4/6/2568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cell r="BV1364" t="str">
            <v xml:space="preserve">1.นายสมบัติ วิริยา
2.นายจันทนา  โพธาวรรณ์
3.นางสาวอังคณา  คันธี
4.นายศุภวัฒน์  มณีวัฒน์ 
</v>
          </cell>
          <cell r="BW1364" t="str">
            <v>จำเลยที่ 1
คู่สมรสจำเลยที่ 1
จำลยที่ 2
คู่สมรสจำเลยที่ 2</v>
          </cell>
          <cell r="BX1364" t="str">
            <v>3-5014-00062-82-9
3-5099-00083-26-1
1-5099-01178-12-0
1-5007-00164-22-1</v>
          </cell>
          <cell r="BY13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4" t="str">
            <v>ไม่พบทรัพย์</v>
          </cell>
          <cell r="CA1364"/>
          <cell r="CB1364">
            <v>4</v>
          </cell>
          <cell r="CC1364" t="str">
            <v>นุสบา</v>
          </cell>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X1365"/>
          <cell r="Y1365"/>
          <cell r="Z1365"/>
          <cell r="AA1365">
            <v>20</v>
          </cell>
          <cell r="AB1365">
            <v>8</v>
          </cell>
          <cell r="AC1365">
            <v>2567</v>
          </cell>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22/4/2568 // รายงานผลสืบทรัพย์ 2/5/2568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5" t="str">
            <v>พบ</v>
          </cell>
          <cell r="CA1365"/>
          <cell r="CB1365"/>
          <cell r="CC1365" t="str">
            <v>ปฏิยุทธ์</v>
          </cell>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X1366"/>
          <cell r="Y1366"/>
          <cell r="Z1366"/>
          <cell r="AA1366">
            <v>11</v>
          </cell>
          <cell r="AB1366">
            <v>12</v>
          </cell>
          <cell r="AC1366">
            <v>2567</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17/4/2568 // รายงานผลสืบทรัพย์ 19/6/2568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cell r="BV1366" t="str">
            <v>1.นายคำจันทร์ อ้ายปัน
2.นายอินทัน คำป๋า
3.นางนงเยาว์ รัตนสะอาดดี
4.นายชลทิศ แสงสุข</v>
          </cell>
          <cell r="BW1366" t="str">
            <v>จำเลยที่ 1
จำเลยที่ 2
จำเลยที่ 3
คู่สมรสจำเลยที่ 3</v>
          </cell>
          <cell r="BX1366" t="str">
            <v>3-5017-00189-71-9
3-5017-00114-98-1
3-5017-00120-06-9
3-1021-00483-17-3</v>
          </cell>
          <cell r="BY1366"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6" t="str">
            <v>พบ</v>
          </cell>
          <cell r="CA1366"/>
          <cell r="CB1366"/>
          <cell r="CC1366" t="str">
            <v>ปฏิยุทธ์</v>
          </cell>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X1367"/>
          <cell r="Y1367"/>
          <cell r="Z1367"/>
          <cell r="AA1367">
            <v>27</v>
          </cell>
          <cell r="AB1367">
            <v>1</v>
          </cell>
          <cell r="AC1367">
            <v>2568</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cell r="BV1367" t="str">
            <v>1.นายวิฑูรย์ จาบทอง
2.นายใพบูลย์ เสนาลัย
3.นางสาวบัวลอย จันตา
4.นายกันต์กมล ชัยยะ</v>
          </cell>
          <cell r="BW1367" t="str">
            <v>จำเลยที่ 1
จำเลยที่ 2
ทายาทโดยธรรม จำเลยที่ 3
จำเลยที่ 3</v>
          </cell>
          <cell r="BX1367" t="str">
            <v>1-7206-00016-45-7
3-5017-00238-30-2
3-5017-00241-91-5
1-5017-00003-68-6</v>
          </cell>
          <cell r="BY136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7" t="str">
            <v>ไม่พบ</v>
          </cell>
          <cell r="CA1367"/>
          <cell r="CB1367"/>
          <cell r="CC1367" t="str">
            <v>ปฏิยุทธ์</v>
          </cell>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X1368"/>
          <cell r="Y1368"/>
          <cell r="Z1368"/>
          <cell r="AA1368">
            <v>26</v>
          </cell>
          <cell r="AB1368">
            <v>2</v>
          </cell>
          <cell r="AC1368">
            <v>2568</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cell r="BV1368" t="str">
            <v>1.นางสุคำ ชมภูจี๋
2.นางปวีณา เรือนแสน
3.นายปรีชา พิษเพ็ง
4.นายวัน ใหวยะ</v>
          </cell>
          <cell r="BW1368" t="str">
            <v>จำเลยที่ 1
จำเลยที่ 2
คู่สมรสจำเลยที่ 2
จำเลยที่ 3</v>
          </cell>
          <cell r="BX1368" t="str">
            <v>3-5017-00197-43-6
3-5017-00211-63-3
3-3206-00311-43-2
3-5017-00245-17-1</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8" t="str">
            <v>พบ</v>
          </cell>
          <cell r="CA1368"/>
          <cell r="CB1368"/>
          <cell r="CC1368" t="str">
            <v>ปฏิยุทธ์</v>
          </cell>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X1369"/>
          <cell r="Y1369"/>
          <cell r="Z1369"/>
          <cell r="AA1369">
            <v>13</v>
          </cell>
          <cell r="AB1369">
            <v>8</v>
          </cell>
          <cell r="AC1369">
            <v>2567</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cell r="BV1369" t="str">
            <v>1.นางสาวจันทร์นวล ใจประสิทธิ์
2.นายสุรชัย ติดทะ
3.นายอำนวย จินะพึง
4.นายจรัส สุวีระ
5.นางคำนวล สุวีระ</v>
          </cell>
          <cell r="BW1369" t="str">
            <v>จำเลยที่ 1
คู่สมรสจำเลยที่ 1
จำเลยที่ 2
จำเลยที่ 3
คู่สมรสจำเลยที่ 3</v>
          </cell>
          <cell r="BX1369" t="str">
            <v>3-5103-00302-90-8
3-5002-00598-92-9
3-5101-00883-72-9
3-5016-00085-09-1
3-5016-00082-58-1</v>
          </cell>
          <cell r="BY136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69" t="str">
            <v>พบ</v>
          </cell>
          <cell r="CA1369"/>
          <cell r="CB1369"/>
          <cell r="CC1369" t="str">
            <v>ปฏิยุทธ์</v>
          </cell>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X1370"/>
          <cell r="Y1370"/>
          <cell r="Z1370"/>
          <cell r="AA1370">
            <v>16</v>
          </cell>
          <cell r="AB1370">
            <v>12</v>
          </cell>
          <cell r="AC1370">
            <v>2567</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cell r="BV1370" t="str">
            <v>1.นายอุดม กาสี
2.นางสุนีย์ สุทรา
3.นางสาวนำเพ็ญ จุ่มภา
4.นางนิดติยา สิธิยอง
5.นายมารุต สิธิยอง</v>
          </cell>
          <cell r="BW1370" t="str">
            <v>จำเลยที่ 1
คู่สมรสจำเลยที่ 1
จำเลยที่ 2
จำเลยที่ 3
คู่สมรสจำเลยที่ 3</v>
          </cell>
          <cell r="BX1370" t="str">
            <v>3-6710-00086-55-0
3-5002-00077-22-8
3-5002-00078-45-3
1-5002-00102-76-5
3-5106-00207-36-6</v>
          </cell>
          <cell r="BY1370"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0" t="str">
            <v>พบ</v>
          </cell>
          <cell r="CA1370"/>
          <cell r="CB1370"/>
          <cell r="CC1370" t="str">
            <v>ปฏิยุทธ์</v>
          </cell>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X1371"/>
          <cell r="Y1371"/>
          <cell r="Z1371"/>
          <cell r="AA1371">
            <v>13</v>
          </cell>
          <cell r="AB1371">
            <v>1</v>
          </cell>
          <cell r="AC1371">
            <v>2568</v>
          </cell>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cell r="BV1371" t="str">
            <v>1.นายสุกิจ เป็งปันมา
2.นายเพชร์ กันเพชร์
3.นางอำพร เรือนมล
4.นายสาคร แสนใจ
5.นายทนงศักดิ์ วงษ์ดี</v>
          </cell>
          <cell r="BW1371" t="str">
            <v>จำเลยที่ 1
จำเลยที่ 2
คู่สมรสจำเลยที่ 2
จำเลยที่ 3
จำเลยที่ 4</v>
          </cell>
          <cell r="BX1371" t="str">
            <v>3-5103-00406-06-1
3-5106-00505-28-6
3-5002-00834-71-1
3-5201-01513-83-6
3-5708-00204-60-3</v>
          </cell>
          <cell r="BY1371"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1" t="str">
            <v>พบ</v>
          </cell>
          <cell r="CA1371"/>
          <cell r="CB1371"/>
          <cell r="CC1371" t="str">
            <v>ปฏิยุทธ์</v>
          </cell>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cell r="BV1372" t="str">
            <v>1.นางสาวพิชญธิดา ตาคำ
2.นายศิรวิทย์ สมศักดิ์
3.นางสาวกัณฐิกา ตาคำ</v>
          </cell>
          <cell r="BW1372" t="str">
            <v>จำเลยที่ 1
คู่สมรสจำเลยที่ 1
จำเลยที่ 2</v>
          </cell>
          <cell r="BX1372" t="str">
            <v>1-5104-00133-59-1
1-5099-01584-57-8
3-5104-00369-93-1</v>
          </cell>
          <cell r="BY1372"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2" t="str">
            <v>พบ</v>
          </cell>
          <cell r="CA1372"/>
          <cell r="CB1372"/>
          <cell r="CC1372" t="str">
            <v>ปฏิยุทธ์</v>
          </cell>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X1373"/>
          <cell r="Y1373"/>
          <cell r="Z1373"/>
          <cell r="AA1373">
            <v>26</v>
          </cell>
          <cell r="AB1373">
            <v>11</v>
          </cell>
          <cell r="AC1373">
            <v>2567</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cell r="BV1373"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3" t="str">
            <v>จำเลยที่ 1
คู่สมรสจำเลยที่ 1
จำเลยที่ 2
คู่สมรสจำเลยที่ 2
จำเลยที่ 3
คู่สมรสจำเลยที่ 3</v>
          </cell>
          <cell r="BX1373" t="str">
            <v>3-5002-00775-29-4
3-5707-01018-87-9
3-5002-00790-92-7
3-5002-00790-85-4
3-5201-01269-98-6
3-5014-00435-85-4</v>
          </cell>
          <cell r="BY1373"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3" t="str">
            <v>พบ</v>
          </cell>
          <cell r="CA1373"/>
          <cell r="CB1373"/>
          <cell r="CC1373" t="str">
            <v>ปฏิยุทธ์</v>
          </cell>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X1374"/>
          <cell r="Y1374"/>
          <cell r="Z1374"/>
          <cell r="AA1374">
            <v>13</v>
          </cell>
          <cell r="AB1374">
            <v>1</v>
          </cell>
          <cell r="AC1374">
            <v>2568</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cell r="BV1374"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4" t="str">
            <v>จำเลยที่ 1
คู่สมรสจำเลยที่ 1
จำเลยที่ 2
คู่สมรสจำเลยที่ 2
จำเลยที่ 3
คู่สมรสจำเลยที่ 3</v>
          </cell>
          <cell r="BX1374" t="str">
            <v>1-5099-00961-95-5
1-5106-00071-39-5
3-5002-00834-32-1
3-1021-00654-80-6
1-5002-00013-37-1
1-5002-00025-43-4</v>
          </cell>
          <cell r="BY1374"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4" t="str">
            <v>พบ</v>
          </cell>
          <cell r="CA1374"/>
          <cell r="CB1374"/>
          <cell r="CC1374" t="str">
            <v>ปฏิยุทธ์</v>
          </cell>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X1375"/>
          <cell r="Y1375"/>
          <cell r="Z1375"/>
          <cell r="AA1375">
            <v>16</v>
          </cell>
          <cell r="AB1375">
            <v>12</v>
          </cell>
          <cell r="AC1375">
            <v>2567</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cell r="BV1375" t="str">
            <v>1.นางอัญชลี ไชยวงค์
2.นางสาวมณฑิรา ธารธาราวรโชค
3.นายวงศกร ธารธาราวรโชค
4.นางทองศรี ปิยาโน</v>
          </cell>
          <cell r="BW1375" t="str">
            <v>จำเลยที่ 1
จำเลยที่ 2
คู่สมรสจำเลยที่ 2
จำเลยที่ 3</v>
          </cell>
          <cell r="BX1375" t="str">
            <v>3-5002-00135-52-0
1-1999-00481-64-7
1-1997-00100-31-3
3-5002-00136-37-2</v>
          </cell>
          <cell r="BY1375"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5" t="str">
            <v>พบ</v>
          </cell>
          <cell r="CA1375"/>
          <cell r="CB1375"/>
          <cell r="CC1375" t="str">
            <v>ปฏิยุทธ์</v>
          </cell>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X1376"/>
          <cell r="Y1376"/>
          <cell r="Z1376"/>
          <cell r="AA1376">
            <v>13</v>
          </cell>
          <cell r="AB1376">
            <v>1</v>
          </cell>
          <cell r="AC1376">
            <v>2568</v>
          </cell>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cell r="BV1376"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6"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6" t="str">
            <v>3-5002-00067-52-4
3-5002-00176-22-6
1-5002-00001-59-4
3-5002-00154-86-9
3-5012-00526-71-6
3-5002-00064-30-4
3-5002-00067-74-5
3-5002-00184-76-8</v>
          </cell>
          <cell r="BY1376"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6" t="str">
            <v>พบ</v>
          </cell>
          <cell r="CA1376"/>
          <cell r="CB1376"/>
          <cell r="CC1376" t="str">
            <v>ปฏิยุทธ์</v>
          </cell>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cell r="BV1377"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3-5014-00320-13-5
3-5201-01514-24-7
3-5002-00135-23-6
3-5016-00191-77-1
3-5016-00167-91-8
3-5002-00140-26-4
3-5016-00633-68-3
3-5106-00633-72-1</v>
          </cell>
          <cell r="BY1377"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7" t="str">
            <v>พบ</v>
          </cell>
          <cell r="CA1377"/>
          <cell r="CB1377"/>
          <cell r="CC1377" t="str">
            <v>ปฏิยุทธ์</v>
          </cell>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X1378"/>
          <cell r="Y1378"/>
          <cell r="Z1378"/>
          <cell r="AA1378">
            <v>16</v>
          </cell>
          <cell r="AB1378">
            <v>12</v>
          </cell>
          <cell r="AC1378">
            <v>2567</v>
          </cell>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cell r="BV1378" t="str">
            <v>1.นางสาวอรวรรณ์ อัตมะ
2.นายสุวัฒน์ กันสุยะ
3.นางสาวนันทพร หมดสังข์
4.นางสาวอาทิตย์ หมดสังข์
5.นายวิรัตน์ สกุลณี</v>
          </cell>
          <cell r="BW1378" t="str">
            <v>จำเลยที่ 1
คู่สมรสจำเลยที่ 1
จำเลยที่ 2
จำเลยที่ 3
คู่สมรสจำเลยที่ 3</v>
          </cell>
          <cell r="BX1378" t="str">
            <v>3-5002-00610-12-1
3-5106-00024-15-6
3-5017-00106-63-5
3-5017-00106-62-7
3-1703-00200-78-5</v>
          </cell>
          <cell r="BY1378"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A1378"/>
          <cell r="CB1378"/>
          <cell r="CC1378" t="str">
            <v>ปฏิยุทธ์</v>
          </cell>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cell r="BV1379" t="str">
            <v>1.นางยุพิน ติ๊บต่อเปี้ย
2.นายพูนศักดิ์ ติ๊บต่อเปี้ย
3.นางฟองจันทร์ ชนะฟู
4.นางลำดวน ปวนปันใจ</v>
          </cell>
          <cell r="BW1379" t="str">
            <v>จำเลยที่ 1
คู่สมรสจำเลยที่ 1
จำเลยที่ 2
จำเลยที่ 3</v>
          </cell>
          <cell r="BX1379" t="str">
            <v>3-5002-00067-42-7
3-5002-00178-62-8
3-5002-00061-77-1
3-5002-00067-41-9</v>
          </cell>
          <cell r="BY1379"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79" t="str">
            <v>พบ</v>
          </cell>
          <cell r="CA1379"/>
          <cell r="CB1379"/>
          <cell r="CC1379" t="str">
            <v>ปฏิยุทธ์</v>
          </cell>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2880</v>
          </cell>
          <cell r="C1380">
            <v>2025</v>
          </cell>
          <cell r="D1380">
            <v>17</v>
          </cell>
          <cell r="E1380">
            <v>4</v>
          </cell>
          <cell r="F1380">
            <v>2568</v>
          </cell>
          <cell r="G1380">
            <v>800058501472</v>
          </cell>
          <cell r="H1380" t="str">
            <v>นาง</v>
          </cell>
          <cell r="I1380" t="str">
            <v xml:space="preserve">ภริดาหรือณภัสชนันท์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X1380"/>
          <cell r="Y1380"/>
          <cell r="Z1380"/>
          <cell r="AA1380">
            <v>16</v>
          </cell>
          <cell r="AB1380">
            <v>12</v>
          </cell>
          <cell r="AC1380">
            <v>2567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นางภริดาหรือณภัสชนันท์  อ๊อดต่อกัน</v>
          </cell>
          <cell r="BU1380">
            <v>888167010202</v>
          </cell>
          <cell r="BV1380"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0" t="str">
            <v>จำเลยที่ 1
คู่สมรสจำเลยที่ 1
จำเลยที่ 2
จำเลยที่ 3
คู่สมรสจำเลยที่ 3</v>
          </cell>
          <cell r="BX1380" t="str">
            <v>3-5002-00847-97-0
3-5002-00849-04-2
1-5002-00005-14-0
3-5002-00849-07-7
3-5002-00842-93-5</v>
          </cell>
          <cell r="BY1380"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0" t="str">
            <v>พบ</v>
          </cell>
          <cell r="CA1380"/>
          <cell r="CB1380"/>
          <cell r="CC1380" t="str">
            <v>ปฏิยุทธ์</v>
          </cell>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X1381"/>
          <cell r="Y1381"/>
          <cell r="Z1381"/>
          <cell r="AA1381">
            <v>23</v>
          </cell>
          <cell r="AB1381">
            <v>5</v>
          </cell>
          <cell r="AC1381">
            <v>2566</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28/4/2568 // รายงานผลสืบทรัพย์ 3/7/2568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cell r="BV1381" t="str">
            <v>1.นายทศพล เข็มหนู
2.นางสาวจิราภา เป็งคำ
3.นายอิทธิวัฒน์ หน่อเนตร
4.นางสาวทิพย์นารี ทะนะ
5.นายชนะศักดิ์ กอบวิชาการ</v>
          </cell>
          <cell r="BW1381" t="str">
            <v>จำเลยที่ 1
คู่สมรสจำเลยที่ 1
จำเลยที่ 2
คู่สมรสจำเลยที่ 2
จำเลยที่ 3</v>
          </cell>
          <cell r="BX1381" t="str">
            <v xml:space="preserve">1-1018-00524-35-5
1-5104-00168-88-3
3-5106-00703-13-4
1-5804-00113-88-4
1-5099-70041-99-5
</v>
          </cell>
          <cell r="BY138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1" t="str">
            <v>พบ</v>
          </cell>
          <cell r="CA1381"/>
          <cell r="CB1381"/>
          <cell r="CC1381" t="str">
            <v>ปฏิยุทธ์</v>
          </cell>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X1382"/>
          <cell r="Y1382"/>
          <cell r="Z1382"/>
          <cell r="AA1382">
            <v>13</v>
          </cell>
          <cell r="AB1382">
            <v>1</v>
          </cell>
          <cell r="AC1382">
            <v>2568</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t="str">
            <v>คำสั่งสืบทรัพย์ 29/4/2568//รายงานผลสืบ 3/7/2568</v>
          </cell>
          <cell r="BC1382"/>
          <cell r="BD1382"/>
          <cell r="BE1382"/>
          <cell r="BF1382"/>
          <cell r="BG1382"/>
          <cell r="BH1382"/>
          <cell r="BI1382"/>
          <cell r="BJ1382"/>
          <cell r="BK1382"/>
          <cell r="BL1382"/>
          <cell r="BM1382" t="str">
            <v/>
          </cell>
          <cell r="BN1382" t="str">
            <v/>
          </cell>
          <cell r="BO1382" t="str">
            <v/>
          </cell>
          <cell r="BP1382" t="str">
            <v/>
          </cell>
          <cell r="BQ1382" t="str">
            <v/>
          </cell>
          <cell r="BR1382" t="str">
            <v/>
          </cell>
          <cell r="BS1382" t="str">
            <v/>
          </cell>
          <cell r="BT1382" t="str">
            <v>นายภัคดลรัตน์ พรมคำ</v>
          </cell>
          <cell r="BU1382">
            <v>0</v>
          </cell>
          <cell r="BV1382" t="str">
            <v xml:space="preserve">1.นายภัคดลรัตน์  พรมคำ
2.นายสุรศักดิ์  วงค์พรหม
3.นางสาวกัลยา  จารี 
4.นางสาวปริญานุช  กิริยา </v>
          </cell>
          <cell r="BW1382" t="str">
            <v>จำเลยที่ 1
จำเลยที่ 2
คู่สมรสจำเลยที่ 2
จำเลยที่ 3</v>
          </cell>
          <cell r="BX1382" t="str">
            <v>1-5099-00243-15-7
3-5012-01006-41-4
3-5015-00053-24-4
1-5099-00238-33-1</v>
          </cell>
          <cell r="BY138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2" t="str">
            <v>พบทรัพย์</v>
          </cell>
          <cell r="CA1382"/>
          <cell r="CB1382">
            <v>4</v>
          </cell>
          <cell r="CC1382" t="str">
            <v>นุสบา</v>
          </cell>
          <cell r="CD1382"/>
          <cell r="CE1382"/>
          <cell r="CF1382"/>
          <cell r="CG1382"/>
          <cell r="CH1382"/>
          <cell r="CI1382"/>
          <cell r="CJ1382"/>
          <cell r="CK1382"/>
          <cell r="CL1382"/>
          <cell r="CM1382"/>
          <cell r="CN1382"/>
          <cell r="CO1382"/>
          <cell r="CP1382"/>
          <cell r="CQ1382"/>
          <cell r="CR1382"/>
          <cell r="CS1382"/>
          <cell r="CT1382"/>
          <cell r="CU1382"/>
          <cell r="CV1382"/>
          <cell r="CW1382"/>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P1383"/>
          <cell r="Q1383">
            <v>599985.97</v>
          </cell>
          <cell r="R1383">
            <v>95999.55</v>
          </cell>
          <cell r="S1383" t="str">
            <v>จังหวัดเชียงใหม่</v>
          </cell>
          <cell r="T1383" t="str">
            <v>ผบ1253</v>
          </cell>
          <cell r="U1383">
            <v>2563</v>
          </cell>
          <cell r="V1383" t="str">
            <v>ผบ2165</v>
          </cell>
          <cell r="W1383">
            <v>2563</v>
          </cell>
          <cell r="X1383"/>
          <cell r="Y1383"/>
          <cell r="Z1383"/>
          <cell r="AA1383">
            <v>2</v>
          </cell>
          <cell r="AB1383">
            <v>9</v>
          </cell>
          <cell r="AC1383">
            <v>2563</v>
          </cell>
          <cell r="BB1383" t="str">
            <v>คำสั่งสืบทรัพย์ 19/5/2568 // รายงานผลสืบทรัพย์ 3/7/2568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cell r="BV1383" t="str">
            <v>1.นางสาวภควรรณหรือทรงภรณ์ ธิมะโน
2.นางสาวสุปราณี อินตาคำ</v>
          </cell>
          <cell r="BW1383" t="str">
            <v>จำเลยที่ 1
จำเลยที่ 2</v>
          </cell>
          <cell r="BX1383" t="str">
            <v>1-5099-00502-31-4
1-1018-00003-34-7</v>
          </cell>
          <cell r="BY1383"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3" t="str">
            <v>พบ</v>
          </cell>
          <cell r="CB1383"/>
          <cell r="CC1383" t="str">
            <v>ปฏิยุทธ์</v>
          </cell>
          <cell r="CD1383"/>
          <cell r="CE1383"/>
          <cell r="CF1383"/>
          <cell r="CK1383"/>
        </row>
        <row r="1384">
          <cell r="B1384">
            <v>2884</v>
          </cell>
          <cell r="C1384">
            <v>2029</v>
          </cell>
          <cell r="D1384">
            <v>29</v>
          </cell>
          <cell r="E1384">
            <v>5</v>
          </cell>
          <cell r="F1384">
            <v>2568</v>
          </cell>
          <cell r="G1384">
            <v>800057510838</v>
          </cell>
          <cell r="H1384" t="str">
            <v>นาย</v>
          </cell>
          <cell r="I1384" t="str">
            <v>ชยุต</v>
          </cell>
          <cell r="J1384" t="str">
            <v>วังทูลย์</v>
          </cell>
          <cell r="K1384" t="str">
            <v>1-5099-01088-37-6</v>
          </cell>
          <cell r="L1384" t="str">
            <v>แม่แตง</v>
          </cell>
          <cell r="M1384" t="str">
            <v>เชียงใหม่ 2</v>
          </cell>
          <cell r="N1384">
            <v>8</v>
          </cell>
          <cell r="O1384" t="str">
            <v>สินเชื่อพัฒนาองค์กรชุมชน (รายบุคคล)</v>
          </cell>
          <cell r="P1384" t="str">
            <v>1.บุคคลค้ำประกัน</v>
          </cell>
          <cell r="Q1384">
            <v>149853.54999999999</v>
          </cell>
          <cell r="R1384">
            <v>58098.47</v>
          </cell>
          <cell r="S1384" t="str">
            <v>แขวงเชียงดาว</v>
          </cell>
          <cell r="T1384" t="str">
            <v>ผบE1163</v>
          </cell>
          <cell r="U1384">
            <v>2566</v>
          </cell>
          <cell r="V1384" t="str">
            <v xml:space="preserve">	ผบE1129</v>
          </cell>
          <cell r="W1384">
            <v>2566</v>
          </cell>
          <cell r="X1384">
            <v>13</v>
          </cell>
          <cell r="Y1384">
            <v>11</v>
          </cell>
          <cell r="Z1384">
            <v>2566</v>
          </cell>
          <cell r="BB1384" t="str">
            <v>คำสั่งสืบทรัพย์29/5/2568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นายชยุต วังทูลย์</v>
          </cell>
          <cell r="BU1384">
            <v>883266010406</v>
          </cell>
          <cell r="BV1384"/>
          <cell r="BW1384"/>
          <cell r="BX1384"/>
          <cell r="BY1384"/>
          <cell r="BZ1384"/>
          <cell r="CB1384"/>
          <cell r="CC1384"/>
          <cell r="CD1384"/>
          <cell r="CE1384"/>
          <cell r="CF1384"/>
          <cell r="CK1384"/>
        </row>
        <row r="1385">
          <cell r="B1385">
            <v>2885</v>
          </cell>
          <cell r="C1385">
            <v>2030</v>
          </cell>
          <cell r="D1385">
            <v>23</v>
          </cell>
          <cell r="E1385">
            <v>5</v>
          </cell>
          <cell r="F1385">
            <v>2568</v>
          </cell>
          <cell r="G1385">
            <v>800353001947</v>
          </cell>
          <cell r="H1385" t="str">
            <v>นาง</v>
          </cell>
          <cell r="I1385" t="str">
            <v>สุวิมล</v>
          </cell>
          <cell r="J1385" t="str">
            <v>จิตต์กาวิน</v>
          </cell>
          <cell r="K1385" t="str">
            <v>3-1201-01469-09-1</v>
          </cell>
          <cell r="L1385" t="str">
            <v>เชียงใหม่</v>
          </cell>
          <cell r="M1385" t="str">
            <v>เชียงใหม่ 1</v>
          </cell>
          <cell r="N1385">
            <v>8</v>
          </cell>
          <cell r="O1385" t="str">
            <v>สินเชื่อสวัสดิการ</v>
          </cell>
          <cell r="P1385" t="str">
            <v>1.บุคคลค้ำประกัน</v>
          </cell>
          <cell r="Q1385">
            <v>1106784.19</v>
          </cell>
          <cell r="R1385">
            <v>197275.64</v>
          </cell>
          <cell r="S1385" t="str">
            <v>จังหวัดเชียงใหม่</v>
          </cell>
          <cell r="T1385" t="str">
            <v>ผบ.2975</v>
          </cell>
          <cell r="U1385">
            <v>2559</v>
          </cell>
          <cell r="V1385" t="str">
            <v>ผบ.121</v>
          </cell>
          <cell r="W1385">
            <v>2560</v>
          </cell>
          <cell r="X1385"/>
          <cell r="Y1385"/>
          <cell r="Z1385"/>
          <cell r="AA1385">
            <v>30</v>
          </cell>
          <cell r="AB1385">
            <v>1</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คำสั่งสืบทรัพย์ 23/5/2568//รายงานผลสืบ 16/7/2568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นางสุวิมล จิตต์กาวิน</v>
          </cell>
          <cell r="BU1385">
            <v>0</v>
          </cell>
          <cell r="BV1385" t="str">
            <v>1.นางสุวิมล  จิตต์กาวิน
2.นายรณชัย  เมืองแก่น</v>
          </cell>
          <cell r="BW1385" t="str">
            <v>จำเลยที่ 1
จำเลยที่ 2</v>
          </cell>
          <cell r="BX1385" t="str">
            <v>3-1201-01469-09-1
3-5304-00037-51-3</v>
          </cell>
          <cell r="BY138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5" t="str">
            <v>พบทรัพย์</v>
          </cell>
          <cell r="CA1385"/>
          <cell r="CB1385">
            <v>2</v>
          </cell>
          <cell r="CC1385" t="str">
            <v>นุสบา</v>
          </cell>
          <cell r="CD1385"/>
          <cell r="CE1385"/>
          <cell r="CF1385"/>
          <cell r="CG1385"/>
          <cell r="CH1385"/>
          <cell r="CI1385"/>
          <cell r="CJ1385"/>
          <cell r="CK1385"/>
          <cell r="CL1385"/>
          <cell r="CM1385"/>
          <cell r="CN1385"/>
          <cell r="CO1385"/>
          <cell r="CP1385"/>
          <cell r="CQ1385"/>
          <cell r="CR1385"/>
          <cell r="CS1385"/>
          <cell r="CT1385"/>
          <cell r="CU1385"/>
          <cell r="CV1385"/>
          <cell r="CW1385"/>
        </row>
        <row r="1386">
          <cell r="B1386">
            <v>2886</v>
          </cell>
          <cell r="C1386">
            <v>2031</v>
          </cell>
          <cell r="D1386">
            <v>20</v>
          </cell>
          <cell r="E1386">
            <v>5</v>
          </cell>
          <cell r="F1386">
            <v>2568</v>
          </cell>
          <cell r="G1386">
            <v>800030138088</v>
          </cell>
          <cell r="H1386" t="str">
            <v>นางสาว</v>
          </cell>
          <cell r="I1386" t="str">
            <v>นิตยา</v>
          </cell>
          <cell r="J1386" t="str">
            <v>ปั้นทิม</v>
          </cell>
          <cell r="K1386" t="str">
            <v>3-5015-00421-09-0</v>
          </cell>
          <cell r="L1386" t="str">
            <v>หางดง</v>
          </cell>
          <cell r="M1386" t="str">
            <v>เชียงใหม่ 3</v>
          </cell>
          <cell r="N1386">
            <v>8</v>
          </cell>
          <cell r="O1386" t="str">
            <v>สินเชื่อสวัสดิการ</v>
          </cell>
          <cell r="P1386" t="str">
            <v>1.บุคคลค้ำประกัน</v>
          </cell>
          <cell r="Q1386">
            <v>883804.52</v>
          </cell>
          <cell r="R1386">
            <v>373194.71</v>
          </cell>
          <cell r="S1386" t="str">
            <v>จังหวัดเชียงใหม่</v>
          </cell>
          <cell r="T1386" t="str">
            <v>ผบE2708</v>
          </cell>
          <cell r="U1386">
            <v>2567</v>
          </cell>
          <cell r="V1386" t="str">
            <v>ผบE235</v>
          </cell>
          <cell r="W1386">
            <v>2568</v>
          </cell>
          <cell r="X1386"/>
          <cell r="Y1386"/>
          <cell r="Z1386"/>
          <cell r="AA1386">
            <v>30</v>
          </cell>
          <cell r="AB1386">
            <v>1</v>
          </cell>
          <cell r="AC1386">
            <v>2568</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คำสั่งสืบทรัพย์ 20/5/2568//รายงานผลสืบ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นางสาวนิตยา ปั้นทิม</v>
          </cell>
          <cell r="BU1386">
            <v>0</v>
          </cell>
          <cell r="BV1386" t="str">
            <v>1.นางสาวนิตยา  ปั้นทิม
2.นางสาวหฤษฎ์กุล  ปัญญาราช</v>
          </cell>
          <cell r="BW1386" t="str">
            <v>จำเลยที่ 1
จำเลยที่ 2</v>
          </cell>
          <cell r="BX1386" t="str">
            <v>3-5015-00421-09-0
3-5015-00468-51-7</v>
          </cell>
          <cell r="BY1386"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6" t="str">
            <v>พบทรัพย์</v>
          </cell>
          <cell r="CA1386"/>
          <cell r="CB1386">
            <v>2</v>
          </cell>
          <cell r="CC1386" t="str">
            <v>นุสบา</v>
          </cell>
          <cell r="CD1386"/>
          <cell r="CE1386"/>
          <cell r="CF1386"/>
          <cell r="CG1386"/>
          <cell r="CH1386"/>
          <cell r="CI1386"/>
          <cell r="CJ1386"/>
          <cell r="CK1386"/>
          <cell r="CL1386"/>
          <cell r="CM1386"/>
          <cell r="CN1386"/>
          <cell r="CO1386"/>
          <cell r="CP1386"/>
          <cell r="CQ1386"/>
          <cell r="CR1386"/>
          <cell r="CS1386"/>
          <cell r="CT1386"/>
          <cell r="CU1386"/>
          <cell r="CV1386"/>
          <cell r="CW1386"/>
        </row>
        <row r="1387">
          <cell r="B1387">
            <v>2887</v>
          </cell>
          <cell r="C1387">
            <v>2032</v>
          </cell>
          <cell r="D1387">
            <v>20</v>
          </cell>
          <cell r="E1387">
            <v>5</v>
          </cell>
          <cell r="F1387">
            <v>2568</v>
          </cell>
          <cell r="G1387">
            <v>800096345908</v>
          </cell>
          <cell r="H1387" t="str">
            <v>นาย</v>
          </cell>
          <cell r="I1387" t="str">
            <v>สองแก้ว</v>
          </cell>
          <cell r="J1387" t="str">
            <v>ปิกแก้ว</v>
          </cell>
          <cell r="K1387" t="str">
            <v>5-5017-00017-63-9</v>
          </cell>
          <cell r="L1387" t="str">
            <v>ดอยเต่า</v>
          </cell>
          <cell r="M1387" t="str">
            <v>เชียงใหม่ 3</v>
          </cell>
          <cell r="N1387">
            <v>8</v>
          </cell>
          <cell r="O1387" t="str">
            <v>สินเชื่อพัฒนาองค์กรชุมชน</v>
          </cell>
          <cell r="P1387" t="str">
            <v>1.บุคคลค้ำประกัน</v>
          </cell>
          <cell r="Q1387">
            <v>42348.08</v>
          </cell>
          <cell r="R1387">
            <v>13515.6</v>
          </cell>
          <cell r="S1387" t="str">
            <v>จังหวัดฮอด</v>
          </cell>
          <cell r="T1387" t="str">
            <v>ผบE129</v>
          </cell>
          <cell r="U1387">
            <v>2568</v>
          </cell>
          <cell r="V1387" t="str">
            <v>ผบE337</v>
          </cell>
          <cell r="W1387">
            <v>2568</v>
          </cell>
          <cell r="X1387">
            <v>9</v>
          </cell>
          <cell r="Y1387">
            <v>4</v>
          </cell>
          <cell r="Z1387">
            <v>2568</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t="str">
            <v>คำสั่งสืบทรัพย์ 20/5/2568//รายงานผลสืบ 4/7/2568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นายสองแก้ว ปิกแก้ว</v>
          </cell>
          <cell r="BU1387">
            <v>0</v>
          </cell>
          <cell r="BV1387" t="str">
            <v>1.นายสองแก้ว  ปิกแก้ว
2.นายสมคิด  เงินยง
3.นายพุทธ  สองเมีย 
4.นางคำ  ปู่หล้า</v>
          </cell>
          <cell r="BW1387" t="str">
            <v>จำเลยที่ 1
จำเลยที่ 2
จำเลยที่ 3
ทายาทโดยธรรมจำเลยที่ 3</v>
          </cell>
          <cell r="BX1387" t="str">
            <v>5-5017-00017-63-9
1-5017-00061-50-3
1-5017-00004-17-8
3-5017-00142-23-2</v>
          </cell>
          <cell r="BY13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7" t="str">
            <v>ไม่พบทรัพย์</v>
          </cell>
          <cell r="CA1387"/>
          <cell r="CB1387">
            <v>4</v>
          </cell>
          <cell r="CC1387" t="str">
            <v>นุสบา</v>
          </cell>
          <cell r="CD1387"/>
          <cell r="CE1387"/>
          <cell r="CF1387"/>
          <cell r="CG1387"/>
          <cell r="CH1387"/>
          <cell r="CI1387"/>
          <cell r="CJ1387"/>
          <cell r="CK1387"/>
          <cell r="CL1387"/>
          <cell r="CM1387"/>
          <cell r="CN1387"/>
          <cell r="CO1387"/>
          <cell r="CP1387"/>
          <cell r="CQ1387"/>
          <cell r="CR1387"/>
          <cell r="CS1387"/>
          <cell r="CT1387"/>
          <cell r="CU1387"/>
          <cell r="CV1387"/>
          <cell r="CW1387"/>
        </row>
        <row r="1388">
          <cell r="B1388">
            <v>2888</v>
          </cell>
          <cell r="C1388">
            <v>2033</v>
          </cell>
          <cell r="D1388">
            <v>20</v>
          </cell>
          <cell r="E1388">
            <v>5</v>
          </cell>
          <cell r="F1388">
            <v>2568</v>
          </cell>
          <cell r="G1388">
            <v>800062188472</v>
          </cell>
          <cell r="H1388" t="str">
            <v>นางสาว</v>
          </cell>
          <cell r="I1388" t="str">
            <v>แพรวนภา</v>
          </cell>
          <cell r="J1388" t="str">
            <v>ภิระตา</v>
          </cell>
          <cell r="K1388" t="str">
            <v>3-5013-00337-65-6</v>
          </cell>
          <cell r="L1388" t="str">
            <v>สันกำแพง</v>
          </cell>
          <cell r="M1388" t="str">
            <v>เชียงใหม่ 3</v>
          </cell>
          <cell r="N1388">
            <v>8</v>
          </cell>
          <cell r="O1388" t="str">
            <v>สินเชื่อธนาคารประชาชน</v>
          </cell>
          <cell r="P1388" t="str">
            <v>1.บุคคลค้ำประกัน</v>
          </cell>
          <cell r="Q1388">
            <v>46188</v>
          </cell>
          <cell r="R1388">
            <v>17214.169999999998</v>
          </cell>
          <cell r="S1388" t="str">
            <v>แขวงเชียงใหม่</v>
          </cell>
          <cell r="T1388" t="str">
            <v>ผบE624</v>
          </cell>
          <cell r="U1388">
            <v>2568</v>
          </cell>
          <cell r="V1388" t="str">
            <v>ผบE3786</v>
          </cell>
          <cell r="W1388">
            <v>2568</v>
          </cell>
          <cell r="X1388">
            <v>28</v>
          </cell>
          <cell r="Y1388">
            <v>4</v>
          </cell>
          <cell r="Z1388">
            <v>2568</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นางสาวแพรวนภา ภิระตา</v>
          </cell>
          <cell r="BU1388">
            <v>0</v>
          </cell>
          <cell r="BV1388" t="str">
            <v xml:space="preserve">1.นางสาวแพรวนภา  ภิระตา
2.นายพิสิษฐ์  พัฒนปิติยากุล
3.นางสาวนภาพร  ขันอาสวะ </v>
          </cell>
          <cell r="BW1388" t="str">
            <v>จำเลยที่ 1
จำเลยที่ 2
จำเลยที่ 3</v>
          </cell>
          <cell r="BX1388" t="str">
            <v>3-5013-00337-65-6
3-5013-00353-93-7
3-5101-00641-53-9</v>
          </cell>
          <cell r="BY138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8" t="str">
            <v>พบทรัพย์</v>
          </cell>
          <cell r="CA1388"/>
          <cell r="CB1388">
            <v>2</v>
          </cell>
          <cell r="CC1388" t="str">
            <v>นุสบา</v>
          </cell>
          <cell r="CD1388"/>
          <cell r="CE1388"/>
          <cell r="CF1388"/>
          <cell r="CG1388"/>
          <cell r="CH1388"/>
          <cell r="CI1388"/>
          <cell r="CJ1388"/>
          <cell r="CK1388"/>
          <cell r="CL1388"/>
          <cell r="CM1388"/>
          <cell r="CN1388"/>
          <cell r="CO1388"/>
          <cell r="CP1388"/>
          <cell r="CQ1388"/>
          <cell r="CR1388"/>
          <cell r="CS1388"/>
          <cell r="CT1388"/>
          <cell r="CU1388"/>
          <cell r="CV1388"/>
          <cell r="CW1388"/>
        </row>
        <row r="1389">
          <cell r="B1389">
            <v>2889</v>
          </cell>
          <cell r="C1389">
            <v>2034</v>
          </cell>
          <cell r="D1389">
            <v>20</v>
          </cell>
          <cell r="E1389">
            <v>5</v>
          </cell>
          <cell r="F1389">
            <v>2568</v>
          </cell>
          <cell r="G1389">
            <v>863090895880</v>
          </cell>
          <cell r="H1389" t="str">
            <v>นาง</v>
          </cell>
          <cell r="I1389" t="str">
            <v>จันทร์ฉาย</v>
          </cell>
          <cell r="J1389" t="str">
            <v>ประกอบสุข</v>
          </cell>
          <cell r="K1389" t="str">
            <v>3-5012-00905-19-9</v>
          </cell>
          <cell r="L1389" t="str">
            <v>แม่วาง</v>
          </cell>
          <cell r="M1389" t="str">
            <v>เชียงใหม่ 3</v>
          </cell>
          <cell r="N1389">
            <v>8</v>
          </cell>
          <cell r="O1389" t="str">
            <v>สินเชื่อธนาคารประชาชนเพื่อผู้มีบัตรสวัสดิการแห่งรัฐ (PSA)</v>
          </cell>
          <cell r="P1389" t="str">
            <v>4.ไม่มีหลักประกัน</v>
          </cell>
          <cell r="Q1389">
            <v>49351.55</v>
          </cell>
          <cell r="R1389">
            <v>3526.19</v>
          </cell>
          <cell r="S1389" t="str">
            <v>แขวงเชียงใหม่</v>
          </cell>
          <cell r="T1389" t="str">
            <v>ผบE615</v>
          </cell>
          <cell r="U1389">
            <v>2568</v>
          </cell>
          <cell r="V1389" t="str">
            <v>ผบE3821</v>
          </cell>
          <cell r="W1389">
            <v>2568</v>
          </cell>
          <cell r="X1389"/>
          <cell r="Y1389"/>
          <cell r="Z1389"/>
          <cell r="AA1389">
            <v>28</v>
          </cell>
          <cell r="AB1389">
            <v>4</v>
          </cell>
          <cell r="AC1389">
            <v>2568</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t="str">
            <v>คำสั่งสืบทรัพย์ 20/5/2568//รายงานผลสืบ 16/7/2568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นางจันทร์ฉาย ประกอบสุข</v>
          </cell>
          <cell r="BU1389">
            <v>0</v>
          </cell>
          <cell r="BV1389" t="str">
            <v>1.นางจันทร์ฉาย  ประกอบสุข
2.นายถ้ำ  ประกอบสุข</v>
          </cell>
          <cell r="BW1389" t="str">
            <v>จำเลย
คู่สมรสจำเลย</v>
          </cell>
          <cell r="BX1389" t="str">
            <v>3-5012-00905-19-9
5-3101-00036-50-1</v>
          </cell>
          <cell r="BY1389"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89" t="str">
            <v>พบทรัพย์</v>
          </cell>
          <cell r="CA1389"/>
          <cell r="CB1389">
            <v>2</v>
          </cell>
          <cell r="CC1389" t="str">
            <v>นุสบา</v>
          </cell>
          <cell r="CD1389"/>
          <cell r="CE1389"/>
          <cell r="CF1389"/>
          <cell r="CG1389"/>
          <cell r="CH1389"/>
          <cell r="CI1389"/>
          <cell r="CJ1389"/>
          <cell r="CK1389"/>
          <cell r="CL1389"/>
          <cell r="CM1389"/>
          <cell r="CN1389"/>
          <cell r="CO1389"/>
          <cell r="CP1389"/>
          <cell r="CQ1389"/>
          <cell r="CR1389"/>
          <cell r="CS1389"/>
          <cell r="CT1389"/>
          <cell r="CU1389"/>
          <cell r="CV1389"/>
          <cell r="CW1389"/>
        </row>
        <row r="1390">
          <cell r="B1390">
            <v>2891</v>
          </cell>
          <cell r="C1390">
            <v>2036</v>
          </cell>
          <cell r="D1390">
            <v>30</v>
          </cell>
          <cell r="E1390">
            <v>5</v>
          </cell>
          <cell r="F1390">
            <v>2568</v>
          </cell>
          <cell r="G1390"/>
          <cell r="H1390" t="str">
            <v>นางสาว</v>
          </cell>
          <cell r="I1390" t="str">
            <v xml:space="preserve">นภาพร  </v>
          </cell>
          <cell r="J1390" t="str">
            <v>จิวรรจนะโรดม</v>
          </cell>
          <cell r="K1390" t="str">
            <v>3-5014-00369-22-3</v>
          </cell>
          <cell r="L1390" t="str">
            <v>เชียงใหม่</v>
          </cell>
          <cell r="M1390" t="str">
            <v>เชียงใหม่ 1</v>
          </cell>
          <cell r="N1390">
            <v>8</v>
          </cell>
          <cell r="O1390"/>
          <cell r="P1390" t="str">
            <v>1.บุคคลค้ำประกัน</v>
          </cell>
          <cell r="Q1390">
            <v>953540.81</v>
          </cell>
          <cell r="R1390">
            <v>152079.96</v>
          </cell>
          <cell r="S1390" t="str">
            <v>จังหวัดเชียงใหม่</v>
          </cell>
          <cell r="T1390" t="str">
            <v>ผบ.1924</v>
          </cell>
          <cell r="U1390">
            <v>2558</v>
          </cell>
          <cell r="V1390" t="str">
            <v>ผบ2395</v>
          </cell>
          <cell r="W1390">
            <v>2558</v>
          </cell>
          <cell r="X1390"/>
          <cell r="Y1390"/>
          <cell r="Z1390"/>
          <cell r="AA1390">
            <v>23</v>
          </cell>
          <cell r="AB1390">
            <v>11</v>
          </cell>
          <cell r="AC1390">
            <v>2558</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t="str">
            <v>คำสั่งเฉลี่ยทรัพย์ 13/5/2568 // สืบทรัพย์ก่อนเฉลี่ย</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นางสาวนภาพร   จิวรรจนะโรดม</v>
          </cell>
          <cell r="BU1390">
            <v>0</v>
          </cell>
          <cell r="BV1390"/>
          <cell r="BW1390"/>
          <cell r="BX1390"/>
          <cell r="BY1390"/>
          <cell r="BZ1390"/>
          <cell r="CA1390"/>
          <cell r="CB1390"/>
          <cell r="CC1390"/>
          <cell r="CD1390"/>
          <cell r="CE1390"/>
          <cell r="CF1390"/>
          <cell r="CG1390"/>
          <cell r="CH1390"/>
          <cell r="CI1390"/>
          <cell r="CJ1390"/>
          <cell r="CK1390"/>
          <cell r="CL1390"/>
          <cell r="CM1390"/>
          <cell r="CN1390"/>
          <cell r="CO1390"/>
          <cell r="CP1390"/>
          <cell r="CQ1390"/>
          <cell r="CR1390"/>
          <cell r="CS1390"/>
          <cell r="CT1390"/>
          <cell r="CU1390"/>
          <cell r="CV1390"/>
          <cell r="CW1390"/>
        </row>
        <row r="1391">
          <cell r="B1391">
            <v>2892</v>
          </cell>
          <cell r="C1391">
            <v>2037</v>
          </cell>
          <cell r="D1391">
            <v>12</v>
          </cell>
          <cell r="E1391">
            <v>6</v>
          </cell>
          <cell r="F1391">
            <v>2568</v>
          </cell>
          <cell r="G1391">
            <v>806752015321</v>
          </cell>
          <cell r="H1391" t="str">
            <v>นาย</v>
          </cell>
          <cell r="I1391" t="str">
            <v>บุญเกียรติ</v>
          </cell>
          <cell r="J1391" t="str">
            <v>นันตา</v>
          </cell>
          <cell r="K1391" t="str">
            <v>3-5010-00111-32-6</v>
          </cell>
          <cell r="L1391" t="str">
            <v>แม่อาย</v>
          </cell>
          <cell r="M1391" t="str">
            <v>เชียงใหม่ 2</v>
          </cell>
          <cell r="N1391">
            <v>8</v>
          </cell>
          <cell r="O1391" t="str">
            <v>สินเชื่อเพื่อพัฒนากลุ่มอาชีพ</v>
          </cell>
          <cell r="P1391" t="str">
            <v>1.บุคคลค้ำประกัน</v>
          </cell>
          <cell r="Q1391">
            <v>180475.53</v>
          </cell>
          <cell r="R1391">
            <v>34472.36</v>
          </cell>
          <cell r="S1391" t="str">
            <v>จังหวัดฝาง</v>
          </cell>
          <cell r="T1391" t="str">
            <v>ผบ.48</v>
          </cell>
          <cell r="U1391">
            <v>2567</v>
          </cell>
          <cell r="V1391" t="str">
            <v>ผบ.52</v>
          </cell>
          <cell r="W1391">
            <v>2567</v>
          </cell>
          <cell r="X1391">
            <v>19</v>
          </cell>
          <cell r="Y1391">
            <v>11</v>
          </cell>
          <cell r="Z1391">
            <v>2567</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t="str">
            <v>คำสั่งสืบทรัพย์ 12/6/2568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นายบุญเกียรติ นันตา</v>
          </cell>
          <cell r="BU1391">
            <v>883267010331</v>
          </cell>
          <cell r="BV1391"/>
          <cell r="BW1391"/>
          <cell r="BX1391"/>
          <cell r="BY1391"/>
          <cell r="BZ1391"/>
          <cell r="CA1391"/>
          <cell r="CB1391"/>
          <cell r="CC1391"/>
          <cell r="CD1391"/>
          <cell r="CE1391"/>
          <cell r="CF1391"/>
          <cell r="CG1391"/>
          <cell r="CH1391"/>
          <cell r="CI1391"/>
          <cell r="CJ1391"/>
          <cell r="CK1391"/>
          <cell r="CL1391"/>
          <cell r="CM1391"/>
          <cell r="CN1391"/>
          <cell r="CO1391"/>
          <cell r="CP1391"/>
          <cell r="CQ1391"/>
          <cell r="CR1391"/>
          <cell r="CS1391"/>
          <cell r="CT1391"/>
          <cell r="CU1391"/>
          <cell r="CV1391"/>
          <cell r="CW1391"/>
        </row>
        <row r="1392">
          <cell r="B1392">
            <v>2893</v>
          </cell>
          <cell r="C1392">
            <v>2038</v>
          </cell>
          <cell r="D1392">
            <v>12</v>
          </cell>
          <cell r="E1392">
            <v>6</v>
          </cell>
          <cell r="F1392">
            <v>2568</v>
          </cell>
          <cell r="G1392">
            <v>806752015354</v>
          </cell>
          <cell r="H1392" t="str">
            <v>นาย</v>
          </cell>
          <cell r="I1392" t="str">
            <v>สมนึก</v>
          </cell>
          <cell r="J1392" t="str">
            <v>ปันวงค์ยอง</v>
          </cell>
          <cell r="K1392" t="str">
            <v>3-5010-00177-32-7</v>
          </cell>
          <cell r="L1392" t="str">
            <v>แม่อาย</v>
          </cell>
          <cell r="M1392" t="str">
            <v>เชียงใหม่ 2</v>
          </cell>
          <cell r="N1392">
            <v>8</v>
          </cell>
          <cell r="O1392" t="str">
            <v>สินเชื่อเพื่อพัฒนากลุ่มอาชีพ</v>
          </cell>
          <cell r="P1392" t="str">
            <v>1.บุคคลค้ำประกัน</v>
          </cell>
          <cell r="Q1392">
            <v>152246.74</v>
          </cell>
          <cell r="R1392">
            <v>29145.02</v>
          </cell>
          <cell r="S1392" t="str">
            <v>จังหวัดฝาง</v>
          </cell>
          <cell r="T1392" t="str">
            <v>ผบ.50</v>
          </cell>
          <cell r="U1392">
            <v>2567</v>
          </cell>
          <cell r="V1392" t="str">
            <v>ผบ.54</v>
          </cell>
          <cell r="W1392">
            <v>2567</v>
          </cell>
          <cell r="X1392">
            <v>19</v>
          </cell>
          <cell r="Y1392">
            <v>11</v>
          </cell>
          <cell r="Z1392">
            <v>2567</v>
          </cell>
          <cell r="AA1392"/>
          <cell r="AB1392"/>
          <cell r="AC1392"/>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t="str">
            <v>คำสั่งสืบทรัพย์ 12/6/2568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นายสมนึก ปันวงค์ยอง</v>
          </cell>
          <cell r="BU1392">
            <v>883267010332</v>
          </cell>
          <cell r="BV1392"/>
          <cell r="BW1392"/>
          <cell r="BX1392"/>
          <cell r="BY1392"/>
          <cell r="BZ1392"/>
          <cell r="CA1392"/>
          <cell r="CB1392"/>
          <cell r="CC1392"/>
          <cell r="CD1392"/>
          <cell r="CE1392"/>
          <cell r="CF1392"/>
          <cell r="CG1392"/>
          <cell r="CH1392"/>
          <cell r="CI1392"/>
          <cell r="CJ1392"/>
          <cell r="CK1392"/>
          <cell r="CL1392"/>
          <cell r="CM1392"/>
          <cell r="CN1392"/>
          <cell r="CO1392"/>
          <cell r="CP1392"/>
          <cell r="CQ1392"/>
          <cell r="CR1392"/>
          <cell r="CS1392"/>
          <cell r="CT1392"/>
          <cell r="CU1392"/>
          <cell r="CV1392"/>
          <cell r="CW1392"/>
        </row>
        <row r="1393">
          <cell r="B1393">
            <v>2894</v>
          </cell>
          <cell r="C1393">
            <v>2039</v>
          </cell>
          <cell r="D1393">
            <v>12</v>
          </cell>
          <cell r="E1393">
            <v>6</v>
          </cell>
          <cell r="F1393">
            <v>2568</v>
          </cell>
          <cell r="G1393">
            <v>806752015297</v>
          </cell>
          <cell r="H1393" t="str">
            <v>นาย</v>
          </cell>
          <cell r="I1393" t="str">
            <v>สิงห์คำ</v>
          </cell>
          <cell r="J1393" t="str">
            <v>แก้วบุญเรือง</v>
          </cell>
          <cell r="K1393" t="str">
            <v>3-5010-00112-58-6</v>
          </cell>
          <cell r="L1393" t="str">
            <v>แม่อาย</v>
          </cell>
          <cell r="M1393" t="str">
            <v>เชียงใหม่ 2</v>
          </cell>
          <cell r="N1393">
            <v>8</v>
          </cell>
          <cell r="O1393" t="str">
            <v>สินเชื่อเพื่อพัฒนากลุ่มอาชีพ</v>
          </cell>
          <cell r="P1393" t="str">
            <v>1.บุคคลค้ำประกัน</v>
          </cell>
          <cell r="Q1393">
            <v>126765.77</v>
          </cell>
          <cell r="R1393">
            <v>25083.29</v>
          </cell>
          <cell r="S1393" t="str">
            <v>จังหวัดฝาง</v>
          </cell>
          <cell r="T1393" t="str">
            <v>ผบ.49</v>
          </cell>
          <cell r="U1393">
            <v>2567</v>
          </cell>
          <cell r="V1393" t="str">
            <v>ผบ.53</v>
          </cell>
          <cell r="W1393">
            <v>2567</v>
          </cell>
          <cell r="X1393">
            <v>19</v>
          </cell>
          <cell r="Y1393">
            <v>11</v>
          </cell>
          <cell r="Z1393">
            <v>2567</v>
          </cell>
          <cell r="AA1393"/>
          <cell r="AB1393"/>
          <cell r="AC1393"/>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t="str">
            <v>คำสั่งสืบทรัพย์ 12/6/2568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นายสิงห์คำ แก้วบุญเรือง</v>
          </cell>
          <cell r="BU1393">
            <v>883267010333</v>
          </cell>
          <cell r="BV1393"/>
          <cell r="BW1393"/>
          <cell r="BX1393"/>
          <cell r="BY1393"/>
          <cell r="BZ1393"/>
          <cell r="CA1393"/>
          <cell r="CB1393"/>
          <cell r="CC1393"/>
          <cell r="CD1393"/>
          <cell r="CE1393"/>
          <cell r="CF1393"/>
          <cell r="CG1393"/>
          <cell r="CH1393"/>
          <cell r="CI1393"/>
          <cell r="CJ1393"/>
          <cell r="CK1393"/>
          <cell r="CL1393"/>
          <cell r="CM1393"/>
          <cell r="CN1393"/>
          <cell r="CO1393"/>
          <cell r="CP1393"/>
          <cell r="CQ1393"/>
          <cell r="CR1393"/>
          <cell r="CS1393"/>
          <cell r="CT1393"/>
          <cell r="CU1393"/>
          <cell r="CV1393"/>
          <cell r="CW1393"/>
        </row>
        <row r="1394">
          <cell r="B1394">
            <v>2895</v>
          </cell>
          <cell r="C1394">
            <v>2040</v>
          </cell>
          <cell r="D1394">
            <v>24</v>
          </cell>
          <cell r="E1394">
            <v>6</v>
          </cell>
          <cell r="F1394">
            <v>2568</v>
          </cell>
          <cell r="G1394">
            <v>800070887097</v>
          </cell>
          <cell r="H1394" t="str">
            <v>นาย</v>
          </cell>
          <cell r="I1394" t="str">
            <v>ยุทธภัทร</v>
          </cell>
          <cell r="J1394" t="str">
            <v>สิงหเนตร</v>
          </cell>
          <cell r="K1394" t="str">
            <v>3-5099-00225-38-4</v>
          </cell>
          <cell r="L1394" t="str">
            <v>ช้างคลาน</v>
          </cell>
          <cell r="M1394" t="str">
            <v>เชียงใหม่ 1</v>
          </cell>
          <cell r="N1394">
            <v>8</v>
          </cell>
          <cell r="O1394" t="str">
            <v>สินเชื่อธนาคารประชาชน</v>
          </cell>
          <cell r="P1394" t="str">
            <v>1.บุคคลค้ำประกัน</v>
          </cell>
          <cell r="Q1394">
            <v>155339.76999999999</v>
          </cell>
          <cell r="R1394">
            <v>58760.58</v>
          </cell>
          <cell r="S1394" t="str">
            <v>แขวงเชียงใหม่</v>
          </cell>
          <cell r="T1394" t="str">
            <v>ผบE377</v>
          </cell>
          <cell r="U1394">
            <v>2566</v>
          </cell>
          <cell r="V1394" t="str">
            <v>ผบE3147</v>
          </cell>
          <cell r="W1394">
            <v>2566</v>
          </cell>
          <cell r="X1394"/>
          <cell r="Y1394"/>
          <cell r="Z1394"/>
          <cell r="AA1394">
            <v>15</v>
          </cell>
          <cell r="AB1394">
            <v>5</v>
          </cell>
          <cell r="AC1394">
            <v>2566</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t="str">
            <v>คำสั่งสืบทรัพย์ 24/6/2568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นายยุทธภัทร สิงหเนตร</v>
          </cell>
          <cell r="BU1394">
            <v>883165010774</v>
          </cell>
          <cell r="BV1394"/>
          <cell r="BW1394"/>
          <cell r="BX1394"/>
          <cell r="BY1394"/>
          <cell r="BZ1394"/>
          <cell r="CA1394"/>
          <cell r="CB1394"/>
          <cell r="CC1394"/>
          <cell r="CD1394"/>
          <cell r="CE1394"/>
          <cell r="CF1394"/>
          <cell r="CG1394"/>
          <cell r="CH1394"/>
          <cell r="CI1394"/>
          <cell r="CJ1394"/>
          <cell r="CK1394"/>
          <cell r="CL1394"/>
          <cell r="CM1394"/>
          <cell r="CN1394"/>
          <cell r="CO1394"/>
          <cell r="CP1394"/>
          <cell r="CQ1394"/>
          <cell r="CR1394"/>
          <cell r="CS1394"/>
          <cell r="CT1394"/>
          <cell r="CU1394"/>
          <cell r="CV1394"/>
          <cell r="CW1394"/>
        </row>
        <row r="1395">
          <cell r="B1395">
            <v>2896</v>
          </cell>
          <cell r="C1395">
            <v>2041</v>
          </cell>
          <cell r="D1395">
            <v>24</v>
          </cell>
          <cell r="E1395">
            <v>6</v>
          </cell>
          <cell r="F1395">
            <v>2568</v>
          </cell>
          <cell r="G1395">
            <v>800040354923</v>
          </cell>
          <cell r="H1395" t="str">
            <v>นาย</v>
          </cell>
          <cell r="I1395" t="str">
            <v>วัลลภ</v>
          </cell>
          <cell r="J1395" t="str">
            <v>ปัญญา</v>
          </cell>
          <cell r="K1395" t="str">
            <v>3-5012-00286-80-4</v>
          </cell>
          <cell r="L1395" t="str">
            <v>เซ็นทรัล แอร์พอร์ต พลาซ่า เชียงใหม่</v>
          </cell>
          <cell r="M1395" t="str">
            <v>เชียงใหม่ 1</v>
          </cell>
          <cell r="N1395">
            <v>8</v>
          </cell>
          <cell r="O1395" t="str">
            <v>สินเชื่อธนาคารประชาชน</v>
          </cell>
          <cell r="P1395" t="str">
            <v>1.บุคคลค้ำประกัน</v>
          </cell>
          <cell r="Q1395">
            <v>161095.96</v>
          </cell>
          <cell r="R1395">
            <v>24570.560000000001</v>
          </cell>
          <cell r="S1395" t="str">
            <v>แขวงเชียงใหม่</v>
          </cell>
          <cell r="T1395" t="str">
            <v>ผบ.11139</v>
          </cell>
          <cell r="U1395">
            <v>2560</v>
          </cell>
          <cell r="V1395" t="str">
            <v>ผบ.616</v>
          </cell>
          <cell r="W1395">
            <v>2561</v>
          </cell>
          <cell r="X1395"/>
          <cell r="Y1395"/>
          <cell r="Z1395"/>
          <cell r="AA1395">
            <v>30</v>
          </cell>
          <cell r="AB1395">
            <v>1</v>
          </cell>
          <cell r="AC1395">
            <v>2561</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t="str">
            <v>คำสั่งสืบทรัพย์ 24/6/2568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นายวัลลภ ปัญญา</v>
          </cell>
          <cell r="BU1395">
            <v>823560011018</v>
          </cell>
          <cell r="BV1395"/>
          <cell r="BW1395"/>
          <cell r="BX1395"/>
          <cell r="BY1395"/>
          <cell r="BZ1395"/>
          <cell r="CA1395"/>
          <cell r="CB1395"/>
          <cell r="CC1395"/>
          <cell r="CD1395"/>
          <cell r="CE1395"/>
          <cell r="CF1395"/>
          <cell r="CG1395"/>
          <cell r="CH1395"/>
          <cell r="CI1395"/>
          <cell r="CJ1395"/>
          <cell r="CK1395"/>
          <cell r="CL1395"/>
          <cell r="CM1395"/>
          <cell r="CN1395"/>
          <cell r="CO1395"/>
          <cell r="CP1395"/>
          <cell r="CQ1395"/>
          <cell r="CR1395"/>
          <cell r="CS1395"/>
          <cell r="CT1395"/>
          <cell r="CU1395"/>
          <cell r="CV1395"/>
          <cell r="CW1395"/>
        </row>
        <row r="1396">
          <cell r="B1396">
            <v>2897</v>
          </cell>
          <cell r="C1396">
            <v>2042</v>
          </cell>
          <cell r="D1396">
            <v>24</v>
          </cell>
          <cell r="E1396">
            <v>6</v>
          </cell>
          <cell r="F1396">
            <v>2568</v>
          </cell>
          <cell r="G1396">
            <v>800022878071</v>
          </cell>
          <cell r="H1396" t="str">
            <v>นาย</v>
          </cell>
          <cell r="I1396" t="str">
            <v>บริสุทธิ์</v>
          </cell>
          <cell r="J1396" t="str">
            <v>มีบัณฑิต</v>
          </cell>
          <cell r="K1396" t="str">
            <v>3-1601-00169-81-7</v>
          </cell>
          <cell r="L1396" t="str">
            <v>บวกครกหลวง</v>
          </cell>
          <cell r="M1396" t="str">
            <v>เชียงใหม่ 3</v>
          </cell>
          <cell r="N1396">
            <v>8</v>
          </cell>
          <cell r="O1396" t="str">
            <v>สินเชื่อสวัสดิการ</v>
          </cell>
          <cell r="P1396" t="str">
            <v>1.บุคคลค้ำประกัน</v>
          </cell>
          <cell r="Q1396">
            <v>459438.48</v>
          </cell>
          <cell r="R1396">
            <v>118671.46</v>
          </cell>
          <cell r="S1396" t="str">
            <v>จังหวัดเชียงใหม่</v>
          </cell>
          <cell r="T1396" t="str">
            <v>ผบE187</v>
          </cell>
          <cell r="U1396">
            <v>2568</v>
          </cell>
          <cell r="V1396"/>
          <cell r="W1396"/>
          <cell r="X1396"/>
          <cell r="Y1396"/>
          <cell r="Z1396"/>
          <cell r="AA1396">
            <v>16</v>
          </cell>
          <cell r="AB1396">
            <v>6</v>
          </cell>
          <cell r="AC1396">
            <v>2568</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t="str">
            <v>คำสั่งสืบทรัพย์ 24/6/2568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นายบริสุทธิ์ มีบัณฑิต</v>
          </cell>
          <cell r="BU1396">
            <v>888167010408</v>
          </cell>
          <cell r="BV1396"/>
          <cell r="BW1396"/>
          <cell r="BX1396"/>
          <cell r="BY1396"/>
          <cell r="BZ1396"/>
          <cell r="CA1396"/>
          <cell r="CB1396"/>
          <cell r="CC1396"/>
          <cell r="CD1396"/>
          <cell r="CE1396"/>
          <cell r="CF1396"/>
          <cell r="CG1396"/>
          <cell r="CH1396"/>
          <cell r="CI1396"/>
          <cell r="CJ1396"/>
          <cell r="CK1396"/>
          <cell r="CL1396"/>
          <cell r="CM1396"/>
          <cell r="CN1396"/>
          <cell r="CO1396"/>
          <cell r="CP1396"/>
          <cell r="CQ1396"/>
          <cell r="CR1396"/>
          <cell r="CS1396"/>
          <cell r="CT1396"/>
          <cell r="CU1396"/>
          <cell r="CV1396"/>
          <cell r="CW1396"/>
        </row>
        <row r="1397">
          <cell r="B1397">
            <v>2898</v>
          </cell>
          <cell r="C1397">
            <v>2043</v>
          </cell>
          <cell r="D1397">
            <v>20</v>
          </cell>
          <cell r="E1397">
            <v>5</v>
          </cell>
          <cell r="F1397">
            <v>2568</v>
          </cell>
          <cell r="G1397"/>
          <cell r="H1397" t="str">
            <v>นางสาว</v>
          </cell>
          <cell r="I1397" t="str">
            <v>รัชดา</v>
          </cell>
          <cell r="J1397" t="str">
            <v>ธรรมขัน</v>
          </cell>
          <cell r="K1397" t="str">
            <v>1-5099-01355-37-4</v>
          </cell>
          <cell r="L1397" t="str">
            <v>จอมทอง</v>
          </cell>
          <cell r="M1397" t="str">
            <v>เชียงใหม่ 3</v>
          </cell>
          <cell r="N1397">
            <v>8</v>
          </cell>
          <cell r="O1397"/>
          <cell r="P1397" t="str">
            <v>1.บุคคลค้ำประกัน</v>
          </cell>
          <cell r="Q1397">
            <v>32334.31</v>
          </cell>
          <cell r="R1397">
            <v>7128.12</v>
          </cell>
          <cell r="S1397" t="str">
            <v>จังหวัดฮอด</v>
          </cell>
          <cell r="T1397" t="str">
            <v>ผบE57</v>
          </cell>
          <cell r="U1397">
            <v>2566</v>
          </cell>
          <cell r="V1397" t="str">
            <v>ผบE323</v>
          </cell>
          <cell r="W1397">
            <v>2566</v>
          </cell>
          <cell r="X1397"/>
          <cell r="Y1397"/>
          <cell r="Z1397"/>
          <cell r="AA1397">
            <v>24</v>
          </cell>
          <cell r="AB1397">
            <v>4</v>
          </cell>
          <cell r="AC1397">
            <v>2566</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t="str">
            <v>คำสั่งสืบทรัพย์ 20/5/2568</v>
          </cell>
          <cell r="BC1397"/>
          <cell r="BD1397"/>
          <cell r="BE1397"/>
          <cell r="BF1397"/>
          <cell r="BG1397"/>
          <cell r="BH1397"/>
          <cell r="BI1397"/>
          <cell r="BJ1397"/>
          <cell r="BK1397"/>
          <cell r="BL1397"/>
          <cell r="BM1397"/>
          <cell r="BN1397"/>
          <cell r="BO1397"/>
          <cell r="BP1397"/>
          <cell r="BQ1397"/>
          <cell r="BR1397"/>
          <cell r="BS1397"/>
          <cell r="BT1397" t="str">
            <v>นางสาวรัชดา ธรรมขัน</v>
          </cell>
          <cell r="BU1397"/>
          <cell r="BV1397"/>
          <cell r="BW1397"/>
          <cell r="BX1397"/>
          <cell r="BY1397"/>
          <cell r="BZ1397"/>
          <cell r="CA1397"/>
          <cell r="CB1397"/>
          <cell r="CC1397"/>
          <cell r="CD1397"/>
          <cell r="CE1397"/>
          <cell r="CF1397"/>
          <cell r="CG1397"/>
          <cell r="CH1397"/>
          <cell r="CI1397"/>
          <cell r="CJ1397"/>
          <cell r="CK1397"/>
          <cell r="CL1397"/>
          <cell r="CM1397"/>
          <cell r="CN1397"/>
          <cell r="CO1397"/>
          <cell r="CP1397"/>
          <cell r="CQ1397"/>
          <cell r="CR1397"/>
          <cell r="CS1397"/>
          <cell r="CT1397"/>
          <cell r="CU1397"/>
          <cell r="CV1397"/>
          <cell r="CW1397"/>
        </row>
        <row r="1398">
          <cell r="B1398">
            <v>2899</v>
          </cell>
          <cell r="C1398">
            <v>2044</v>
          </cell>
          <cell r="D1398">
            <v>2</v>
          </cell>
          <cell r="E1398">
            <v>7</v>
          </cell>
          <cell r="F1398">
            <v>2568</v>
          </cell>
          <cell r="G1398">
            <v>800023171518</v>
          </cell>
          <cell r="H1398" t="str">
            <v>นาย</v>
          </cell>
          <cell r="I1398" t="str">
            <v xml:space="preserve">เอนก </v>
          </cell>
          <cell r="J1398" t="str">
            <v>แดงจินา</v>
          </cell>
          <cell r="K1398" t="str">
            <v>3-5017-00138-23-5</v>
          </cell>
          <cell r="L1398" t="str">
            <v>เชียงดาว</v>
          </cell>
          <cell r="M1398" t="str">
            <v>เชียงใหม่ 2</v>
          </cell>
          <cell r="N1398">
            <v>8</v>
          </cell>
          <cell r="O1398" t="str">
            <v>สินเชื่อธนาคารประชาชน</v>
          </cell>
          <cell r="P1398" t="str">
            <v>1.บุคคลค้ำประกัน</v>
          </cell>
          <cell r="Q1398">
            <v>91269.13</v>
          </cell>
          <cell r="R1398">
            <v>26881.19</v>
          </cell>
          <cell r="S1398" t="str">
            <v>จังหวัดฮอด</v>
          </cell>
          <cell r="T1398" t="str">
            <v>ผบ746</v>
          </cell>
          <cell r="U1398">
            <v>2558</v>
          </cell>
          <cell r="V1398" t="str">
            <v>ผบ113</v>
          </cell>
          <cell r="W1398">
            <v>2559</v>
          </cell>
          <cell r="X1398">
            <v>7</v>
          </cell>
          <cell r="Y1398">
            <v>3</v>
          </cell>
          <cell r="Z1398">
            <v>2559</v>
          </cell>
          <cell r="AA1398"/>
          <cell r="AB1398"/>
          <cell r="AC1398"/>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t="str">
            <v>คำสั่งสืบทรัพย์ 3/7/2568</v>
          </cell>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นายเอนก  แดงจินา</v>
          </cell>
          <cell r="BU1398">
            <v>823857010518</v>
          </cell>
          <cell r="BV1398"/>
          <cell r="BW1398"/>
          <cell r="BX1398"/>
          <cell r="BY1398"/>
          <cell r="BZ1398"/>
          <cell r="CA1398"/>
          <cell r="CB1398"/>
          <cell r="CC1398"/>
          <cell r="CD1398"/>
          <cell r="CE1398"/>
          <cell r="CF1398"/>
          <cell r="CG1398"/>
          <cell r="CH1398"/>
          <cell r="CI1398"/>
          <cell r="CJ1398"/>
          <cell r="CK1398"/>
          <cell r="CL1398"/>
          <cell r="CM1398"/>
          <cell r="CN1398"/>
          <cell r="CO1398"/>
          <cell r="CP1398"/>
          <cell r="CQ1398"/>
          <cell r="CR1398"/>
          <cell r="CS1398"/>
          <cell r="CT1398"/>
          <cell r="CU1398"/>
          <cell r="CV1398"/>
          <cell r="CW1398"/>
        </row>
        <row r="1399">
          <cell r="B1399">
            <v>2900</v>
          </cell>
          <cell r="C1399">
            <v>2045</v>
          </cell>
          <cell r="D1399">
            <v>8</v>
          </cell>
          <cell r="E1399">
            <v>7</v>
          </cell>
          <cell r="F1399">
            <v>2568</v>
          </cell>
          <cell r="G1399">
            <v>800021375343</v>
          </cell>
          <cell r="H1399" t="str">
            <v>นาง</v>
          </cell>
          <cell r="I1399" t="str">
            <v>จิระนันท์</v>
          </cell>
          <cell r="J1399" t="str">
            <v>รองหมอดี</v>
          </cell>
          <cell r="K1399" t="str">
            <v>3-5010-00042-58-7</v>
          </cell>
          <cell r="L1399" t="str">
            <v>พร้าว</v>
          </cell>
          <cell r="M1399" t="str">
            <v>เชียงใหม่ 2</v>
          </cell>
          <cell r="N1399">
            <v>8</v>
          </cell>
          <cell r="O1399"/>
          <cell r="P1399"/>
          <cell r="Q1399">
            <v>140500.32</v>
          </cell>
          <cell r="R1399">
            <v>157338.65</v>
          </cell>
          <cell r="S1399" t="str">
            <v>แขวงเชียงใหม่</v>
          </cell>
          <cell r="T1399" t="str">
            <v>ผบ978</v>
          </cell>
          <cell r="U1399">
            <v>2559</v>
          </cell>
          <cell r="V1399" t="str">
            <v>ผบ2174</v>
          </cell>
          <cell r="W1399">
            <v>2559</v>
          </cell>
          <cell r="X1399">
            <v>5</v>
          </cell>
          <cell r="Y1399">
            <v>4</v>
          </cell>
          <cell r="Z1399">
            <v>2559</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t="str">
            <v>คำสั่งสืบทรัพย์ 8/7/2568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นางจิระนันท์ รองหมอดี</v>
          </cell>
          <cell r="BU1399">
            <v>0</v>
          </cell>
          <cell r="BV1399"/>
          <cell r="BW1399"/>
          <cell r="BX1399"/>
          <cell r="BY1399"/>
          <cell r="BZ1399"/>
          <cell r="CA1399"/>
          <cell r="CB1399"/>
          <cell r="CC1399"/>
          <cell r="CD1399"/>
          <cell r="CE1399"/>
          <cell r="CF1399"/>
          <cell r="CG1399"/>
          <cell r="CH1399"/>
          <cell r="CI1399"/>
          <cell r="CJ1399"/>
          <cell r="CK1399"/>
          <cell r="CL1399"/>
          <cell r="CM1399"/>
          <cell r="CN1399"/>
          <cell r="CO1399"/>
          <cell r="CP1399"/>
          <cell r="CQ1399"/>
          <cell r="CR1399"/>
          <cell r="CS1399"/>
          <cell r="CT1399"/>
          <cell r="CU1399"/>
          <cell r="CV1399"/>
          <cell r="CW1399"/>
        </row>
        <row r="1400">
          <cell r="B1400">
            <v>2901</v>
          </cell>
          <cell r="C1400">
            <v>2046</v>
          </cell>
          <cell r="D1400">
            <v>8</v>
          </cell>
          <cell r="E1400">
            <v>7</v>
          </cell>
          <cell r="F1400">
            <v>2568</v>
          </cell>
          <cell r="G1400">
            <v>800035986259</v>
          </cell>
          <cell r="H1400" t="str">
            <v>นาย</v>
          </cell>
          <cell r="I1400" t="str">
            <v>นารธิป</v>
          </cell>
          <cell r="J1400" t="str">
            <v>อำนา</v>
          </cell>
          <cell r="K1400" t="str">
            <v>1-5099-00027-30-6</v>
          </cell>
          <cell r="L1400" t="str">
            <v>แม่โจ้</v>
          </cell>
          <cell r="M1400" t="str">
            <v>เชียงใหม่ 2</v>
          </cell>
          <cell r="N1400">
            <v>8</v>
          </cell>
          <cell r="O1400" t="str">
            <v>สินเชื่อไทรทอง</v>
          </cell>
          <cell r="P1400" t="str">
            <v>1.บุคคลค้ำประกัน</v>
          </cell>
          <cell r="Q1400">
            <v>677700.15</v>
          </cell>
          <cell r="R1400">
            <v>780116.42</v>
          </cell>
          <cell r="S1400" t="str">
            <v>จังหวัดเชียงใหม่</v>
          </cell>
          <cell r="T1400" t="str">
            <v>ผบ2200</v>
          </cell>
          <cell r="U1400">
            <v>2558</v>
          </cell>
          <cell r="V1400" t="str">
            <v>ผบ4393</v>
          </cell>
          <cell r="W1400">
            <v>2559</v>
          </cell>
          <cell r="X1400"/>
          <cell r="Y1400"/>
          <cell r="Z1400"/>
          <cell r="AA1400">
            <v>4</v>
          </cell>
          <cell r="AB1400">
            <v>4</v>
          </cell>
          <cell r="AC1400">
            <v>2559</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t="str">
            <v>คำสั่งสืบทรัพย์ 8/7/2568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นายนารธิป อำนา</v>
          </cell>
          <cell r="BU1400">
            <v>0</v>
          </cell>
          <cell r="BV1400"/>
          <cell r="BW1400"/>
          <cell r="BX1400"/>
          <cell r="BY1400"/>
          <cell r="BZ1400"/>
          <cell r="CA1400"/>
          <cell r="CB1400"/>
          <cell r="CC1400"/>
          <cell r="CD1400"/>
          <cell r="CE1400"/>
          <cell r="CF1400"/>
          <cell r="CG1400"/>
          <cell r="CH1400"/>
          <cell r="CI1400"/>
          <cell r="CJ1400"/>
          <cell r="CK1400"/>
          <cell r="CL1400"/>
          <cell r="CM1400"/>
          <cell r="CN1400"/>
          <cell r="CO1400"/>
          <cell r="CP1400"/>
          <cell r="CQ1400"/>
          <cell r="CR1400"/>
          <cell r="CS1400"/>
          <cell r="CT1400"/>
          <cell r="CU1400"/>
          <cell r="CV1400"/>
          <cell r="CW1400"/>
        </row>
        <row r="1401">
          <cell r="B1401">
            <v>2902</v>
          </cell>
          <cell r="C1401">
            <v>2047</v>
          </cell>
          <cell r="D1401">
            <v>8</v>
          </cell>
          <cell r="E1401">
            <v>7</v>
          </cell>
          <cell r="F1401">
            <v>2568</v>
          </cell>
          <cell r="G1401">
            <v>800043380842</v>
          </cell>
          <cell r="H1401" t="str">
            <v>นางสาว</v>
          </cell>
          <cell r="I1401" t="str">
            <v>พิกุล</v>
          </cell>
          <cell r="J1401" t="str">
            <v>ศิริวรรณ์</v>
          </cell>
          <cell r="K1401" t="str">
            <v>3-5009-00380-52-7</v>
          </cell>
          <cell r="L1401" t="str">
            <v>ไชยปราการ</v>
          </cell>
          <cell r="M1401" t="str">
            <v>เชียงใหม่ 2</v>
          </cell>
          <cell r="N1401">
            <v>8</v>
          </cell>
          <cell r="O1401" t="str">
            <v>สินเชื่อธนาคารประชาชน</v>
          </cell>
          <cell r="P1401" t="str">
            <v>1.บุคคลค้ำประกัน</v>
          </cell>
          <cell r="Q1401">
            <v>40277</v>
          </cell>
          <cell r="R1401">
            <v>42350.13</v>
          </cell>
          <cell r="S1401" t="str">
            <v>จังหวัดฝาง</v>
          </cell>
          <cell r="T1401" t="str">
            <v>ผบ850</v>
          </cell>
          <cell r="U1401">
            <v>2558</v>
          </cell>
          <cell r="V1401" t="str">
            <v>ผบ88</v>
          </cell>
          <cell r="W1401">
            <v>2559</v>
          </cell>
          <cell r="X1401">
            <v>25</v>
          </cell>
          <cell r="Y1401">
            <v>2</v>
          </cell>
          <cell r="Z1401">
            <v>2559</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t="str">
            <v>คำสั่งสืบทรัพย์ 8/7/2568</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นางสาวพิกุล ศิริวรรณ์</v>
          </cell>
          <cell r="BU1401">
            <v>0</v>
          </cell>
          <cell r="BV1401"/>
          <cell r="BW1401"/>
          <cell r="BX1401"/>
          <cell r="BY1401"/>
          <cell r="BZ1401"/>
          <cell r="CA1401"/>
          <cell r="CB1401"/>
          <cell r="CC1401"/>
          <cell r="CD1401"/>
          <cell r="CE1401"/>
          <cell r="CF1401"/>
          <cell r="CG1401"/>
          <cell r="CH1401"/>
          <cell r="CI1401"/>
          <cell r="CJ1401"/>
          <cell r="CK1401"/>
          <cell r="CL1401"/>
          <cell r="CM1401"/>
          <cell r="CN1401"/>
          <cell r="CO1401"/>
          <cell r="CP1401"/>
          <cell r="CQ1401"/>
          <cell r="CR1401"/>
          <cell r="CS1401"/>
          <cell r="CT1401"/>
          <cell r="CU1401"/>
          <cell r="CV1401"/>
          <cell r="CW1401"/>
        </row>
        <row r="1402">
          <cell r="B1402">
            <v>2903</v>
          </cell>
          <cell r="C1402">
            <v>2048</v>
          </cell>
          <cell r="D1402">
            <v>8</v>
          </cell>
          <cell r="E1402">
            <v>7</v>
          </cell>
          <cell r="F1402">
            <v>2568</v>
          </cell>
          <cell r="G1402">
            <v>855652005999</v>
          </cell>
          <cell r="H1402" t="str">
            <v>นาย</v>
          </cell>
          <cell r="I1402" t="str">
            <v>มานพ</v>
          </cell>
          <cell r="J1402" t="str">
            <v>พันธ์ชน</v>
          </cell>
          <cell r="K1402" t="str">
            <v>5-5505-00607-37-7</v>
          </cell>
          <cell r="L1402" t="str">
            <v>พร้าว</v>
          </cell>
          <cell r="M1402" t="str">
            <v>เชียงใหม่ 2</v>
          </cell>
          <cell r="N1402">
            <v>8</v>
          </cell>
          <cell r="O1402"/>
          <cell r="P1402"/>
          <cell r="Q1402">
            <v>335037.57</v>
          </cell>
          <cell r="R1402">
            <v>423273.91</v>
          </cell>
          <cell r="S1402" t="str">
            <v>จังหวัดเชียงใหม่</v>
          </cell>
          <cell r="T1402" t="str">
            <v>ผบ2296</v>
          </cell>
          <cell r="U1402">
            <v>2558</v>
          </cell>
          <cell r="V1402"/>
          <cell r="W1402"/>
          <cell r="X1402"/>
          <cell r="Y1402"/>
          <cell r="Z1402"/>
          <cell r="AA1402">
            <v>1</v>
          </cell>
          <cell r="AB1402">
            <v>2</v>
          </cell>
          <cell r="AC1402">
            <v>2559</v>
          </cell>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t="str">
            <v>คำสั่งสืบทรัพย์ 8/7/2568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นายมานพ พันธ์ชน</v>
          </cell>
          <cell r="BU1402">
            <v>0</v>
          </cell>
          <cell r="BV1402"/>
          <cell r="BW1402"/>
          <cell r="BX1402"/>
          <cell r="BY1402"/>
          <cell r="BZ1402"/>
          <cell r="CA1402"/>
          <cell r="CB1402"/>
          <cell r="CC1402"/>
          <cell r="CD1402"/>
          <cell r="CE1402"/>
          <cell r="CF1402"/>
          <cell r="CG1402"/>
          <cell r="CH1402"/>
          <cell r="CI1402"/>
          <cell r="CJ1402"/>
          <cell r="CK1402"/>
          <cell r="CL1402"/>
          <cell r="CM1402"/>
          <cell r="CN1402"/>
          <cell r="CO1402"/>
          <cell r="CP1402"/>
          <cell r="CQ1402"/>
          <cell r="CR1402"/>
          <cell r="CS1402"/>
          <cell r="CT1402"/>
          <cell r="CU1402"/>
          <cell r="CV1402"/>
          <cell r="CW1402"/>
        </row>
        <row r="1403">
          <cell r="B1403">
            <v>2904</v>
          </cell>
          <cell r="C1403">
            <v>2049</v>
          </cell>
          <cell r="D1403">
            <v>8</v>
          </cell>
          <cell r="E1403">
            <v>7</v>
          </cell>
          <cell r="F1403">
            <v>2568</v>
          </cell>
          <cell r="G1403">
            <v>800026105810</v>
          </cell>
          <cell r="H1403" t="str">
            <v>นาง</v>
          </cell>
          <cell r="I1403" t="str">
            <v>ยุวดี</v>
          </cell>
          <cell r="J1403" t="str">
            <v>ธงสวัสดิ์</v>
          </cell>
          <cell r="K1403" t="str">
            <v>3-4004-00743-18-4</v>
          </cell>
          <cell r="L1403" t="str">
            <v>ดอยสะเก็ด</v>
          </cell>
          <cell r="M1403" t="str">
            <v>เชียงใหม่ 2</v>
          </cell>
          <cell r="N1403">
            <v>8</v>
          </cell>
          <cell r="O1403"/>
          <cell r="P1403"/>
          <cell r="Q1403">
            <v>177076</v>
          </cell>
          <cell r="R1403">
            <v>214116.55</v>
          </cell>
          <cell r="S1403" t="str">
            <v>แขวงเชียงใหม่</v>
          </cell>
          <cell r="T1403" t="str">
            <v>ผบ9390</v>
          </cell>
          <cell r="U1403">
            <v>2558</v>
          </cell>
          <cell r="V1403" t="str">
            <v>ผบ195</v>
          </cell>
          <cell r="W1403">
            <v>2559</v>
          </cell>
          <cell r="X1403">
            <v>20</v>
          </cell>
          <cell r="Y1403">
            <v>1</v>
          </cell>
          <cell r="Z1403">
            <v>2559</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t="str">
            <v>คำสั่งสืบทรัพย์ 8/7/2568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นางยุวดี ธงสวัสดิ์</v>
          </cell>
          <cell r="BU1403">
            <v>0</v>
          </cell>
          <cell r="BV1403"/>
          <cell r="BW1403"/>
          <cell r="BX1403"/>
          <cell r="BY1403"/>
          <cell r="BZ1403"/>
          <cell r="CA1403"/>
          <cell r="CB1403"/>
          <cell r="CC1403"/>
          <cell r="CD1403"/>
          <cell r="CE1403"/>
          <cell r="CF1403"/>
          <cell r="CG1403"/>
          <cell r="CH1403"/>
          <cell r="CI1403"/>
          <cell r="CJ1403"/>
          <cell r="CK1403"/>
          <cell r="CL1403"/>
          <cell r="CM1403"/>
          <cell r="CN1403"/>
          <cell r="CO1403"/>
          <cell r="CP1403"/>
          <cell r="CQ1403"/>
          <cell r="CR1403"/>
          <cell r="CS1403"/>
          <cell r="CT1403"/>
          <cell r="CU1403"/>
          <cell r="CV1403"/>
          <cell r="CW1403"/>
        </row>
        <row r="1404">
          <cell r="B1404">
            <v>2905</v>
          </cell>
          <cell r="C1404">
            <v>2050</v>
          </cell>
          <cell r="D1404">
            <v>8</v>
          </cell>
          <cell r="E1404">
            <v>7</v>
          </cell>
          <cell r="F1404">
            <v>2568</v>
          </cell>
          <cell r="G1404">
            <v>800026432719</v>
          </cell>
          <cell r="H1404" t="str">
            <v>นาง</v>
          </cell>
          <cell r="I1404" t="str">
            <v>ราตรี</v>
          </cell>
          <cell r="J1404" t="str">
            <v>ปัญญาวงค์</v>
          </cell>
          <cell r="K1404" t="str">
            <v>3-5009-00264-34-9</v>
          </cell>
          <cell r="L1404" t="str">
            <v>ฝาง</v>
          </cell>
          <cell r="M1404" t="str">
            <v>เชียงใหม่ 2</v>
          </cell>
          <cell r="N1404">
            <v>8</v>
          </cell>
          <cell r="O1404" t="str">
            <v>สินเชื่อพัฒนาองค์กรชุมชน</v>
          </cell>
          <cell r="P1404" t="str">
            <v>1.บุคคลค้ำประกัน</v>
          </cell>
          <cell r="Q1404">
            <v>60120.97</v>
          </cell>
          <cell r="R1404">
            <v>64920.800000000003</v>
          </cell>
          <cell r="S1404" t="str">
            <v>จังหวัดฝาง</v>
          </cell>
          <cell r="T1404" t="str">
            <v>ผบ984</v>
          </cell>
          <cell r="U1404">
            <v>2558</v>
          </cell>
          <cell r="V1404" t="str">
            <v>ผบ52</v>
          </cell>
          <cell r="W1404">
            <v>2559</v>
          </cell>
          <cell r="X1404"/>
          <cell r="Y1404"/>
          <cell r="Z1404"/>
          <cell r="AA1404">
            <v>11</v>
          </cell>
          <cell r="AB1404">
            <v>2</v>
          </cell>
          <cell r="AC1404">
            <v>2559</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t="str">
            <v>คำสั่งสืบทรัพย์ 8/7/2568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นางราตรี ปัญญาวงค์</v>
          </cell>
          <cell r="BU1404">
            <v>0</v>
          </cell>
          <cell r="BV1404"/>
          <cell r="BW1404"/>
          <cell r="BX1404"/>
          <cell r="BY1404"/>
          <cell r="BZ1404"/>
          <cell r="CA1404"/>
          <cell r="CB1404"/>
          <cell r="CC1404"/>
          <cell r="CD1404"/>
          <cell r="CE1404"/>
          <cell r="CF1404"/>
          <cell r="CG1404"/>
          <cell r="CH1404"/>
          <cell r="CI1404"/>
          <cell r="CJ1404"/>
          <cell r="CK1404"/>
          <cell r="CL1404"/>
          <cell r="CM1404"/>
          <cell r="CN1404"/>
          <cell r="CO1404"/>
          <cell r="CP1404"/>
          <cell r="CQ1404"/>
          <cell r="CR1404"/>
          <cell r="CS1404"/>
          <cell r="CT1404"/>
          <cell r="CU1404"/>
          <cell r="CV1404"/>
          <cell r="CW1404"/>
        </row>
        <row r="1405">
          <cell r="B1405">
            <v>2906</v>
          </cell>
          <cell r="C1405">
            <v>2051</v>
          </cell>
          <cell r="D1405">
            <v>8</v>
          </cell>
          <cell r="E1405">
            <v>7</v>
          </cell>
          <cell r="F1405">
            <v>2568</v>
          </cell>
          <cell r="G1405">
            <v>800028436262</v>
          </cell>
          <cell r="H1405" t="str">
            <v>นาง</v>
          </cell>
          <cell r="I1405" t="str">
            <v>สมพร</v>
          </cell>
          <cell r="J1405" t="str">
            <v>ซองเงิน</v>
          </cell>
          <cell r="K1405" t="str">
            <v>3-5511-00040-41-2</v>
          </cell>
          <cell r="L1405" t="str">
            <v>แม่โจ้</v>
          </cell>
          <cell r="M1405" t="str">
            <v>เชียงใหม่ 2</v>
          </cell>
          <cell r="N1405">
            <v>8</v>
          </cell>
          <cell r="O1405"/>
          <cell r="P1405"/>
          <cell r="Q1405">
            <v>1866264.61</v>
          </cell>
          <cell r="R1405">
            <v>2270425.94</v>
          </cell>
          <cell r="S1405" t="str">
            <v>จังหวัดเชียงใหม่</v>
          </cell>
          <cell r="T1405" t="str">
            <v>ผบ2279</v>
          </cell>
          <cell r="U1405">
            <v>2558</v>
          </cell>
          <cell r="V1405" t="str">
            <v>ผบ348</v>
          </cell>
          <cell r="W1405">
            <v>2559</v>
          </cell>
          <cell r="X1405">
            <v>14</v>
          </cell>
          <cell r="Y1405">
            <v>3</v>
          </cell>
          <cell r="Z1405">
            <v>2559</v>
          </cell>
          <cell r="AA1405"/>
          <cell r="AB1405"/>
          <cell r="AC1405"/>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t="str">
            <v>คำสั่งสืบทรัพย์ 8/7/2568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นางสมพร ซองเงิน</v>
          </cell>
          <cell r="BU1405">
            <v>0</v>
          </cell>
          <cell r="BV1405"/>
          <cell r="BW1405"/>
          <cell r="BX1405"/>
          <cell r="BY1405"/>
          <cell r="BZ1405"/>
          <cell r="CA1405"/>
          <cell r="CB1405"/>
          <cell r="CC1405"/>
          <cell r="CD1405"/>
          <cell r="CE1405"/>
          <cell r="CF1405"/>
          <cell r="CG1405"/>
          <cell r="CH1405"/>
          <cell r="CI1405"/>
          <cell r="CJ1405"/>
          <cell r="CK1405"/>
          <cell r="CL1405"/>
          <cell r="CM1405"/>
          <cell r="CN1405"/>
          <cell r="CO1405"/>
          <cell r="CP1405"/>
          <cell r="CQ1405"/>
          <cell r="CR1405"/>
          <cell r="CS1405"/>
          <cell r="CT1405"/>
          <cell r="CU1405"/>
          <cell r="CV1405"/>
          <cell r="CW1405"/>
        </row>
        <row r="1406">
          <cell r="B1406">
            <v>2907</v>
          </cell>
          <cell r="C1406">
            <v>2052</v>
          </cell>
          <cell r="D1406">
            <v>8</v>
          </cell>
          <cell r="E1406">
            <v>7</v>
          </cell>
          <cell r="F1406">
            <v>2568</v>
          </cell>
          <cell r="G1406">
            <v>800028340159</v>
          </cell>
          <cell r="H1406" t="str">
            <v>นาง</v>
          </cell>
          <cell r="I1406" t="str">
            <v>สมศรี</v>
          </cell>
          <cell r="J1406" t="str">
            <v>ใหม่วงค์จันทร์</v>
          </cell>
          <cell r="K1406" t="str">
            <v>3-5009-01002-04-6</v>
          </cell>
          <cell r="L1406" t="str">
            <v>ฝาง</v>
          </cell>
          <cell r="M1406" t="str">
            <v>เชียงใหม่ 2</v>
          </cell>
          <cell r="N1406">
            <v>8</v>
          </cell>
          <cell r="O1406" t="str">
            <v>สินเชื่อพัฒนาองค์กรชุมชน</v>
          </cell>
          <cell r="P1406" t="str">
            <v>1.บุคคลค้ำประกัน</v>
          </cell>
          <cell r="Q1406">
            <v>278590.75</v>
          </cell>
          <cell r="R1406">
            <v>319482.07</v>
          </cell>
          <cell r="S1406" t="str">
            <v>จังหวัดฝาง</v>
          </cell>
          <cell r="T1406" t="str">
            <v>ผบ991</v>
          </cell>
          <cell r="U1406">
            <v>2558</v>
          </cell>
          <cell r="V1406" t="str">
            <v>ผบ76</v>
          </cell>
          <cell r="W1406">
            <v>2559</v>
          </cell>
          <cell r="X1406"/>
          <cell r="Y1406"/>
          <cell r="Z1406"/>
          <cell r="AA1406">
            <v>19</v>
          </cell>
          <cell r="AB1406">
            <v>2</v>
          </cell>
          <cell r="AC1406">
            <v>2559</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t="str">
            <v>คำสั่งสืบทรัพย์ 8/7/2568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นางสมศรี ใหม่วงค์จันทร์</v>
          </cell>
          <cell r="BU1406">
            <v>0</v>
          </cell>
          <cell r="BV1406"/>
          <cell r="BW1406"/>
          <cell r="BX1406"/>
          <cell r="BY1406"/>
          <cell r="BZ1406"/>
          <cell r="CA1406"/>
          <cell r="CB1406"/>
          <cell r="CC1406"/>
          <cell r="CD1406"/>
          <cell r="CE1406"/>
          <cell r="CF1406"/>
          <cell r="CG1406"/>
          <cell r="CH1406"/>
          <cell r="CI1406"/>
          <cell r="CJ1406"/>
          <cell r="CK1406"/>
          <cell r="CL1406"/>
          <cell r="CM1406"/>
          <cell r="CN1406"/>
          <cell r="CO1406"/>
          <cell r="CP1406"/>
          <cell r="CQ1406"/>
          <cell r="CR1406"/>
          <cell r="CS1406"/>
          <cell r="CT1406"/>
          <cell r="CU1406"/>
          <cell r="CV1406"/>
          <cell r="CW1406"/>
        </row>
        <row r="1407">
          <cell r="B1407">
            <v>2908</v>
          </cell>
          <cell r="C1407">
            <v>2053</v>
          </cell>
          <cell r="D1407">
            <v>8</v>
          </cell>
          <cell r="E1407">
            <v>7</v>
          </cell>
          <cell r="F1407">
            <v>2568</v>
          </cell>
          <cell r="G1407">
            <v>800035883555</v>
          </cell>
          <cell r="H1407" t="str">
            <v>นาย</v>
          </cell>
          <cell r="I1407" t="str">
            <v>สัญญา</v>
          </cell>
          <cell r="J1407" t="str">
            <v>ใจยะสาร</v>
          </cell>
          <cell r="K1407" t="str">
            <v>1-5009-00003-34-4</v>
          </cell>
          <cell r="L1407" t="str">
            <v>ฝาง</v>
          </cell>
          <cell r="M1407" t="str">
            <v>เชียงใหม่ 2</v>
          </cell>
          <cell r="N1407">
            <v>8</v>
          </cell>
          <cell r="O1407" t="str">
            <v>สินเชื่อเคหะ</v>
          </cell>
          <cell r="P1407" t="str">
            <v>2.หลักทรัพย์ค้ำประกัน</v>
          </cell>
          <cell r="Q1407">
            <v>768719.74</v>
          </cell>
          <cell r="R1407">
            <v>870958.31</v>
          </cell>
          <cell r="S1407" t="str">
            <v>จังหวัดฝาง</v>
          </cell>
          <cell r="T1407" t="str">
            <v>ผบ876</v>
          </cell>
          <cell r="U1407">
            <v>2558</v>
          </cell>
          <cell r="V1407"/>
          <cell r="W1407"/>
          <cell r="X1407"/>
          <cell r="Y1407"/>
          <cell r="Z1407"/>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t="str">
            <v>คำสั่งสืบทรัพย์ 8/7/2568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นายสัญญา ใจยะสาร</v>
          </cell>
          <cell r="BU1407">
            <v>0</v>
          </cell>
          <cell r="BV1407"/>
          <cell r="BW1407"/>
          <cell r="BX1407"/>
          <cell r="BY1407"/>
          <cell r="BZ1407"/>
          <cell r="CA1407"/>
          <cell r="CB1407"/>
          <cell r="CC1407"/>
          <cell r="CD1407"/>
          <cell r="CE1407"/>
          <cell r="CF1407"/>
          <cell r="CG1407"/>
          <cell r="CH1407"/>
          <cell r="CI1407"/>
          <cell r="CJ1407"/>
          <cell r="CK1407"/>
          <cell r="CL1407"/>
          <cell r="CM1407"/>
          <cell r="CN1407"/>
          <cell r="CO1407"/>
          <cell r="CP1407"/>
          <cell r="CQ1407"/>
          <cell r="CR1407"/>
          <cell r="CS1407"/>
          <cell r="CT1407"/>
          <cell r="CU1407"/>
          <cell r="CV1407"/>
          <cell r="CW1407"/>
        </row>
        <row r="1408">
          <cell r="B1408">
            <v>2909</v>
          </cell>
          <cell r="C1408">
            <v>2054</v>
          </cell>
          <cell r="D1408">
            <v>8</v>
          </cell>
          <cell r="E1408">
            <v>7</v>
          </cell>
          <cell r="F1408">
            <v>2568</v>
          </cell>
          <cell r="G1408">
            <v>800030346087</v>
          </cell>
          <cell r="H1408" t="str">
            <v>นาง</v>
          </cell>
          <cell r="I1408" t="str">
            <v>หล้า</v>
          </cell>
          <cell r="J1408" t="str">
            <v>ตุ่นสุรินทร์</v>
          </cell>
          <cell r="K1408" t="str">
            <v>3-5009-00667-61-3</v>
          </cell>
          <cell r="L1408" t="str">
            <v>ฝาง</v>
          </cell>
          <cell r="M1408" t="str">
            <v>เชียงใหม่ 2</v>
          </cell>
          <cell r="N1408">
            <v>8</v>
          </cell>
          <cell r="O1408"/>
          <cell r="P1408"/>
          <cell r="Q1408">
            <v>278729.45</v>
          </cell>
          <cell r="R1408">
            <v>326947.58</v>
          </cell>
          <cell r="S1408" t="str">
            <v>จังหวัดฝาง</v>
          </cell>
          <cell r="T1408" t="str">
            <v>ผบ34</v>
          </cell>
          <cell r="U1408">
            <v>2559</v>
          </cell>
          <cell r="V1408" t="str">
            <v>ผบ120</v>
          </cell>
          <cell r="W1408">
            <v>2559</v>
          </cell>
          <cell r="X1408"/>
          <cell r="Y1408"/>
          <cell r="Z1408"/>
          <cell r="AA1408">
            <v>8</v>
          </cell>
          <cell r="AB1408">
            <v>3</v>
          </cell>
          <cell r="AC1408">
            <v>2559</v>
          </cell>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t="str">
            <v>คำสั่งสืบทรัพย์ 8/7/2568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นางหล้า ตุ่นสุรินทร์</v>
          </cell>
          <cell r="BU1408">
            <v>0</v>
          </cell>
          <cell r="BV1408"/>
          <cell r="BW1408"/>
          <cell r="BX1408"/>
          <cell r="BY1408"/>
          <cell r="BZ1408"/>
          <cell r="CA1408"/>
          <cell r="CB1408"/>
          <cell r="CC1408"/>
          <cell r="CD1408"/>
          <cell r="CE1408"/>
          <cell r="CF1408"/>
          <cell r="CG1408"/>
          <cell r="CH1408"/>
          <cell r="CI1408"/>
          <cell r="CJ1408"/>
          <cell r="CK1408"/>
          <cell r="CL1408"/>
          <cell r="CM1408"/>
          <cell r="CN1408"/>
          <cell r="CO1408"/>
          <cell r="CP1408"/>
          <cell r="CQ1408"/>
          <cell r="CR1408"/>
          <cell r="CS1408"/>
          <cell r="CT1408"/>
          <cell r="CU1408"/>
          <cell r="CV1408"/>
          <cell r="CW1408"/>
        </row>
        <row r="1409">
          <cell r="B1409">
            <v>2910</v>
          </cell>
          <cell r="C1409">
            <v>2055</v>
          </cell>
          <cell r="D1409">
            <v>8</v>
          </cell>
          <cell r="E1409">
            <v>7</v>
          </cell>
          <cell r="F1409">
            <v>2568</v>
          </cell>
          <cell r="G1409">
            <v>800036049339</v>
          </cell>
          <cell r="H1409" t="str">
            <v>นาย</v>
          </cell>
          <cell r="I1409" t="str">
            <v>อาทิตย์</v>
          </cell>
          <cell r="J1409" t="str">
            <v>โกมล</v>
          </cell>
          <cell r="K1409" t="str">
            <v>3-5014-00106-99-1</v>
          </cell>
          <cell r="L1409" t="str">
            <v>แม่โจ้</v>
          </cell>
          <cell r="M1409" t="str">
            <v>เชียงใหม่ 2</v>
          </cell>
          <cell r="N1409">
            <v>8</v>
          </cell>
          <cell r="O1409"/>
          <cell r="P1409"/>
          <cell r="Q1409">
            <v>29166</v>
          </cell>
          <cell r="R1409">
            <v>33534.9</v>
          </cell>
          <cell r="S1409" t="str">
            <v>แขวงเชียงใหม่</v>
          </cell>
          <cell r="T1409" t="str">
            <v>ผบ9474</v>
          </cell>
          <cell r="U1409">
            <v>2558</v>
          </cell>
          <cell r="V1409" t="str">
            <v>ผบ404</v>
          </cell>
          <cell r="W1409">
            <v>2559</v>
          </cell>
          <cell r="X1409"/>
          <cell r="Y1409"/>
          <cell r="Z1409"/>
          <cell r="AA1409">
            <v>28</v>
          </cell>
          <cell r="AB1409">
            <v>1</v>
          </cell>
          <cell r="AC1409">
            <v>2559</v>
          </cell>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t="str">
            <v>คำสั่งสืบทรัพย์ 8/7/2568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นายอาทิตย์ โกมล</v>
          </cell>
          <cell r="BU1409">
            <v>0</v>
          </cell>
          <cell r="BV1409"/>
          <cell r="BW1409"/>
          <cell r="BX1409"/>
          <cell r="BY1409"/>
          <cell r="BZ1409"/>
          <cell r="CA1409"/>
          <cell r="CB1409"/>
          <cell r="CC1409"/>
          <cell r="CD1409"/>
          <cell r="CE1409"/>
          <cell r="CF1409"/>
          <cell r="CG1409"/>
          <cell r="CH1409"/>
          <cell r="CI1409"/>
          <cell r="CJ1409"/>
          <cell r="CK1409"/>
          <cell r="CL1409"/>
          <cell r="CM1409"/>
          <cell r="CN1409"/>
          <cell r="CO1409"/>
          <cell r="CP1409"/>
          <cell r="CQ1409"/>
          <cell r="CR1409"/>
          <cell r="CS1409"/>
          <cell r="CT1409"/>
          <cell r="CU1409"/>
          <cell r="CV1409"/>
          <cell r="CW1409"/>
        </row>
        <row r="1410">
          <cell r="B1410">
            <v>2911</v>
          </cell>
          <cell r="C1410">
            <v>2056</v>
          </cell>
          <cell r="D1410">
            <v>8</v>
          </cell>
          <cell r="E1410">
            <v>7</v>
          </cell>
          <cell r="F1410">
            <v>2568</v>
          </cell>
          <cell r="G1410">
            <v>800039121564</v>
          </cell>
          <cell r="H1410" t="str">
            <v>นาง</v>
          </cell>
          <cell r="I1410" t="str">
            <v>อำพันธ์</v>
          </cell>
          <cell r="J1410" t="str">
            <v>เขียวเคียวลือ</v>
          </cell>
          <cell r="K1410" t="str">
            <v>3-5009-00820-88-8</v>
          </cell>
          <cell r="L1410" t="str">
            <v>ฝาง</v>
          </cell>
          <cell r="M1410" t="str">
            <v>เชียงใหม่ 2</v>
          </cell>
          <cell r="N1410">
            <v>8</v>
          </cell>
          <cell r="O1410"/>
          <cell r="P1410"/>
          <cell r="Q1410">
            <v>285898.19</v>
          </cell>
          <cell r="R1410">
            <v>308899.8</v>
          </cell>
          <cell r="S1410" t="str">
            <v>จังหวัดฝาง</v>
          </cell>
          <cell r="T1410" t="str">
            <v>ผบ37</v>
          </cell>
          <cell r="U1410">
            <v>2559</v>
          </cell>
          <cell r="V1410" t="str">
            <v>ผบ121</v>
          </cell>
          <cell r="W1410">
            <v>2559</v>
          </cell>
          <cell r="X1410"/>
          <cell r="Y1410"/>
          <cell r="Z1410"/>
          <cell r="AA1410">
            <v>8</v>
          </cell>
          <cell r="AB1410">
            <v>3</v>
          </cell>
          <cell r="AC1410">
            <v>2559</v>
          </cell>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คำสั่งสืบทรัพย์ 8/7/2568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นางอำพันธ์ เขียวเคียวลือ</v>
          </cell>
          <cell r="BU1410">
            <v>0</v>
          </cell>
          <cell r="BV1410"/>
          <cell r="BW1410"/>
          <cell r="BX1410"/>
          <cell r="BY1410"/>
          <cell r="BZ1410"/>
          <cell r="CA1410"/>
          <cell r="CB1410"/>
          <cell r="CC1410"/>
          <cell r="CD1410"/>
          <cell r="CE1410"/>
          <cell r="CF1410"/>
          <cell r="CG1410"/>
          <cell r="CH1410"/>
          <cell r="CI1410"/>
          <cell r="CJ1410"/>
          <cell r="CK1410"/>
          <cell r="CL1410"/>
          <cell r="CM1410"/>
          <cell r="CN1410"/>
          <cell r="CO1410"/>
          <cell r="CP1410"/>
          <cell r="CQ1410"/>
          <cell r="CR1410"/>
          <cell r="CS1410"/>
          <cell r="CT1410"/>
          <cell r="CU1410"/>
          <cell r="CV1410"/>
          <cell r="CW1410"/>
        </row>
        <row r="1411">
          <cell r="B1411">
            <v>2913</v>
          </cell>
          <cell r="C1411">
            <v>2058</v>
          </cell>
          <cell r="D1411">
            <v>20</v>
          </cell>
          <cell r="E1411">
            <v>5</v>
          </cell>
          <cell r="F1411">
            <v>2568</v>
          </cell>
          <cell r="G1411"/>
          <cell r="H1411" t="str">
            <v>นาง</v>
          </cell>
          <cell r="I1411" t="str">
            <v>สมพร</v>
          </cell>
          <cell r="J1411" t="str">
            <v>พงษ์ภมร</v>
          </cell>
          <cell r="K1411" t="str">
            <v>3-5099-00871-99-5</v>
          </cell>
          <cell r="L1411" t="str">
            <v>หางดง</v>
          </cell>
          <cell r="M1411" t="str">
            <v>เชียงใหม่ 3</v>
          </cell>
          <cell r="N1411">
            <v>8</v>
          </cell>
          <cell r="O1411"/>
          <cell r="P1411"/>
          <cell r="Q1411">
            <v>53332.82</v>
          </cell>
          <cell r="R1411">
            <v>4087.61</v>
          </cell>
          <cell r="S1411" t="str">
            <v>แขวงเชียงใหม่</v>
          </cell>
          <cell r="T1411" t="str">
            <v>ผบ7929</v>
          </cell>
          <cell r="U1411">
            <v>2560</v>
          </cell>
          <cell r="V1411" t="str">
            <v>ผบ8474</v>
          </cell>
          <cell r="W1411">
            <v>2560</v>
          </cell>
          <cell r="X1411"/>
          <cell r="Y1411"/>
          <cell r="Z1411"/>
          <cell r="AA1411">
            <v>12</v>
          </cell>
          <cell r="AB1411">
            <v>9</v>
          </cell>
          <cell r="AC1411">
            <v>2560</v>
          </cell>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คำสั่งสืบทรัพย์ 20/5/2568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นางสมพร พงษ์ภมร</v>
          </cell>
          <cell r="BU1411">
            <v>0</v>
          </cell>
          <cell r="BV1411"/>
          <cell r="BW1411"/>
          <cell r="BX1411"/>
          <cell r="BY1411"/>
          <cell r="BZ1411"/>
          <cell r="CA1411"/>
          <cell r="CB1411"/>
          <cell r="CC1411"/>
          <cell r="CD1411"/>
          <cell r="CE1411"/>
          <cell r="CF1411"/>
          <cell r="CG1411"/>
          <cell r="CH1411"/>
          <cell r="CI1411"/>
          <cell r="CJ1411"/>
          <cell r="CK1411"/>
          <cell r="CL1411"/>
          <cell r="CM1411"/>
          <cell r="CN1411"/>
          <cell r="CO1411"/>
          <cell r="CP1411"/>
          <cell r="CQ1411"/>
          <cell r="CR1411"/>
          <cell r="CS1411"/>
          <cell r="CT1411"/>
          <cell r="CU1411"/>
          <cell r="CV1411"/>
          <cell r="CW1411"/>
        </row>
        <row r="1412">
          <cell r="B1412">
            <v>2914</v>
          </cell>
          <cell r="C1412">
            <v>2059</v>
          </cell>
          <cell r="D1412">
            <v>18</v>
          </cell>
          <cell r="E1412">
            <v>7</v>
          </cell>
          <cell r="F1412">
            <v>2568</v>
          </cell>
          <cell r="G1412" t="str">
            <v>800041128623 ,
800104990547</v>
          </cell>
          <cell r="H1412" t="str">
            <v>นาง</v>
          </cell>
          <cell r="I1412" t="str">
            <v>กัลยาหรือกนกนภา</v>
          </cell>
          <cell r="J1412" t="str">
            <v>ตั้งมณีศรี</v>
          </cell>
          <cell r="K1412" t="str">
            <v>3-5009-00902-64-7</v>
          </cell>
          <cell r="L1412" t="str">
            <v>ไชยปราการ</v>
          </cell>
          <cell r="M1412" t="str">
            <v>เชียงใหม่ 2</v>
          </cell>
          <cell r="N1412">
            <v>8</v>
          </cell>
          <cell r="O1412" t="str">
            <v>สินเชื่อธนาคารประชาชน</v>
          </cell>
          <cell r="P1412" t="str">
            <v>1.บุคคลค้ำประกัน</v>
          </cell>
          <cell r="Q1412">
            <v>51597.33</v>
          </cell>
          <cell r="R1412">
            <v>32054.31</v>
          </cell>
          <cell r="S1412" t="str">
            <v>จังหวัดฝาง</v>
          </cell>
          <cell r="T1412" t="str">
            <v>ผบE949</v>
          </cell>
          <cell r="U1412">
            <v>2565</v>
          </cell>
          <cell r="V1412" t="str">
            <v>ผบE1087</v>
          </cell>
          <cell r="W1412">
            <v>2565</v>
          </cell>
          <cell r="X1412"/>
          <cell r="Y1412"/>
          <cell r="Z1412"/>
          <cell r="AA1412">
            <v>19</v>
          </cell>
          <cell r="AB1412">
            <v>12</v>
          </cell>
          <cell r="AC1412">
            <v>2565</v>
          </cell>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คำสั่งสืบทรัพย์ 18/7/2568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นางกัลยาหรือกนกนภา ตั้งมณีศรี</v>
          </cell>
          <cell r="BU1412">
            <v>0</v>
          </cell>
          <cell r="BV1412"/>
          <cell r="BW1412"/>
          <cell r="BX1412"/>
          <cell r="BY1412"/>
          <cell r="BZ1412"/>
          <cell r="CA1412"/>
          <cell r="CB1412"/>
          <cell r="CC1412"/>
          <cell r="CD1412"/>
          <cell r="CE1412"/>
          <cell r="CF1412"/>
          <cell r="CG1412"/>
          <cell r="CH1412"/>
          <cell r="CI1412"/>
          <cell r="CJ1412"/>
          <cell r="CK1412"/>
          <cell r="CL1412"/>
          <cell r="CM1412"/>
          <cell r="CN1412"/>
          <cell r="CO1412"/>
          <cell r="CP1412"/>
          <cell r="CQ1412"/>
          <cell r="CR1412"/>
          <cell r="CS1412"/>
          <cell r="CT1412"/>
          <cell r="CU1412"/>
          <cell r="CV1412"/>
          <cell r="CW1412"/>
        </row>
        <row r="1413">
          <cell r="B1413">
            <v>2915</v>
          </cell>
          <cell r="C1413">
            <v>2060</v>
          </cell>
          <cell r="D1413">
            <v>18</v>
          </cell>
          <cell r="E1413">
            <v>7</v>
          </cell>
          <cell r="F1413">
            <v>2568</v>
          </cell>
          <cell r="G1413">
            <v>800044940487</v>
          </cell>
          <cell r="H1413" t="str">
            <v>นาย</v>
          </cell>
          <cell r="I1413" t="str">
            <v>ภาณุพงศ์</v>
          </cell>
          <cell r="J1413" t="str">
            <v>ศรีใจ</v>
          </cell>
          <cell r="K1413" t="str">
            <v>3-5009-00814-72-1</v>
          </cell>
          <cell r="L1413" t="str">
            <v>ฝาง</v>
          </cell>
          <cell r="M1413" t="str">
            <v>เชียงใหม่ 2</v>
          </cell>
          <cell r="N1413">
            <v>8</v>
          </cell>
          <cell r="O1413" t="str">
            <v>ธนาคารประชาชน</v>
          </cell>
          <cell r="P1413" t="str">
            <v>1.บุคคลค้ำประกัน</v>
          </cell>
          <cell r="Q1413">
            <v>45838.75</v>
          </cell>
          <cell r="R1413">
            <v>26062.93</v>
          </cell>
          <cell r="S1413" t="str">
            <v>จังหวัดฝาง</v>
          </cell>
          <cell r="T1413" t="str">
            <v>ผบE800</v>
          </cell>
          <cell r="U1413">
            <v>2567</v>
          </cell>
          <cell r="V1413" t="str">
            <v>ผบE968</v>
          </cell>
          <cell r="W1413">
            <v>2567</v>
          </cell>
          <cell r="X1413"/>
          <cell r="Y1413"/>
          <cell r="Z1413"/>
          <cell r="AA1413">
            <v>13</v>
          </cell>
          <cell r="AB1413">
            <v>8</v>
          </cell>
          <cell r="AC1413">
            <v>2567</v>
          </cell>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คำสั่งสืบทรัพย์ 18/7/2568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นายภาณุพงศ์ ศรีใจ</v>
          </cell>
          <cell r="BU1413">
            <v>883266010698</v>
          </cell>
          <cell r="BV1413"/>
          <cell r="BW1413"/>
          <cell r="BX1413"/>
          <cell r="BY1413"/>
          <cell r="BZ1413"/>
          <cell r="CA1413"/>
          <cell r="CB1413"/>
          <cell r="CC1413"/>
          <cell r="CD1413"/>
          <cell r="CE1413"/>
          <cell r="CF1413"/>
          <cell r="CG1413"/>
          <cell r="CH1413"/>
          <cell r="CI1413"/>
          <cell r="CJ1413"/>
          <cell r="CK1413"/>
          <cell r="CL1413"/>
          <cell r="CM1413"/>
          <cell r="CN1413"/>
          <cell r="CO1413"/>
          <cell r="CP1413"/>
          <cell r="CQ1413"/>
          <cell r="CR1413"/>
          <cell r="CS1413"/>
          <cell r="CT1413"/>
          <cell r="CU1413"/>
          <cell r="CV1413"/>
          <cell r="CW1413"/>
        </row>
        <row r="1414">
          <cell r="B1414">
            <v>2916</v>
          </cell>
          <cell r="C1414">
            <v>2061</v>
          </cell>
          <cell r="D1414">
            <v>18</v>
          </cell>
          <cell r="E1414">
            <v>7</v>
          </cell>
          <cell r="F1414">
            <v>2568</v>
          </cell>
          <cell r="G1414">
            <v>800084140311</v>
          </cell>
          <cell r="H1414" t="str">
            <v>นาง</v>
          </cell>
          <cell r="I1414" t="str">
            <v>สมบูรณ์</v>
          </cell>
          <cell r="J1414" t="str">
            <v>สนัด</v>
          </cell>
          <cell r="K1414" t="str">
            <v>3-5009-00546-60-3</v>
          </cell>
          <cell r="L1414" t="str">
            <v>ไชยปราการ</v>
          </cell>
          <cell r="M1414" t="str">
            <v>เชียงใหม่ 2</v>
          </cell>
          <cell r="N1414">
            <v>8</v>
          </cell>
          <cell r="O1414" t="str">
            <v>สินเชื่อธนาคารประชาชน</v>
          </cell>
          <cell r="P1414" t="str">
            <v>1.บุคคลค้ำประกัน</v>
          </cell>
          <cell r="Q1414">
            <v>33858.639999999999</v>
          </cell>
          <cell r="R1414">
            <v>11390.26</v>
          </cell>
          <cell r="S1414" t="str">
            <v>จังหวัดฝาง</v>
          </cell>
          <cell r="T1414" t="str">
            <v>ผบE625</v>
          </cell>
          <cell r="U1414">
            <v>2567</v>
          </cell>
          <cell r="V1414" t="str">
            <v>ผบE800</v>
          </cell>
          <cell r="W1414">
            <v>2567</v>
          </cell>
          <cell r="X1414"/>
          <cell r="Y1414"/>
          <cell r="Z1414"/>
          <cell r="AA1414">
            <v>9</v>
          </cell>
          <cell r="AB1414">
            <v>7</v>
          </cell>
          <cell r="AC1414">
            <v>2567</v>
          </cell>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คำสั่งสืบทรัพย์ 18/7/2568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นางสมบูรณ์ สนัด</v>
          </cell>
          <cell r="BU1414">
            <v>883267010203</v>
          </cell>
          <cell r="BV1414"/>
          <cell r="BW1414"/>
          <cell r="BX1414"/>
          <cell r="BY1414"/>
          <cell r="BZ1414"/>
          <cell r="CA1414"/>
          <cell r="CB1414"/>
          <cell r="CC1414"/>
          <cell r="CD1414"/>
          <cell r="CE1414"/>
          <cell r="CF1414"/>
          <cell r="CG1414"/>
          <cell r="CH1414"/>
          <cell r="CI1414"/>
          <cell r="CJ1414"/>
          <cell r="CK1414"/>
          <cell r="CL1414"/>
          <cell r="CM1414"/>
          <cell r="CN1414"/>
          <cell r="CO1414"/>
          <cell r="CP1414"/>
          <cell r="CQ1414"/>
          <cell r="CR1414"/>
          <cell r="CS1414"/>
          <cell r="CT1414"/>
          <cell r="CU1414"/>
          <cell r="CV1414"/>
          <cell r="CW1414"/>
        </row>
        <row r="1415">
          <cell r="B1415">
            <v>2917</v>
          </cell>
          <cell r="C1415">
            <v>2062</v>
          </cell>
          <cell r="D1415">
            <v>22</v>
          </cell>
          <cell r="E1415">
            <v>7</v>
          </cell>
          <cell r="F1415">
            <v>2568</v>
          </cell>
          <cell r="G1415">
            <v>800012820919</v>
          </cell>
          <cell r="H1415" t="str">
            <v>นาย</v>
          </cell>
          <cell r="I1415" t="str">
            <v xml:space="preserve">ปฎิภาณ </v>
          </cell>
          <cell r="J1415" t="str">
            <v>พิมพานนท์</v>
          </cell>
          <cell r="K1415" t="str">
            <v>3-5099-00447-72-7</v>
          </cell>
          <cell r="L1415" t="str">
            <v>มหาวิทยาลัยเชียงใหม่</v>
          </cell>
          <cell r="M1415" t="str">
            <v>เชียงใหม่ 2</v>
          </cell>
          <cell r="N1415">
            <v>8</v>
          </cell>
          <cell r="O1415"/>
          <cell r="P1415"/>
          <cell r="Q1415">
            <v>352949.13</v>
          </cell>
          <cell r="R1415">
            <v>133465.54999999999</v>
          </cell>
          <cell r="S1415" t="str">
            <v>จังหวัดเชียงใหม่</v>
          </cell>
          <cell r="T1415" t="str">
            <v>ผบ515</v>
          </cell>
          <cell r="U1415">
            <v>2559</v>
          </cell>
          <cell r="V1415" t="str">
            <v>ผบ1032</v>
          </cell>
          <cell r="W1415">
            <v>2559</v>
          </cell>
          <cell r="X1415">
            <v>27</v>
          </cell>
          <cell r="Y1415">
            <v>6</v>
          </cell>
          <cell r="Z1415">
            <v>2559</v>
          </cell>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คำสั่งสืบทรัพย์ 22/7/2568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นายปฎิภาณ  พิมพานนท์</v>
          </cell>
          <cell r="BU1415">
            <v>0</v>
          </cell>
          <cell r="BV1415"/>
          <cell r="BW1415"/>
          <cell r="BX1415"/>
          <cell r="BY1415"/>
          <cell r="BZ1415"/>
          <cell r="CA1415"/>
          <cell r="CB1415"/>
          <cell r="CC1415"/>
          <cell r="CD1415"/>
          <cell r="CE1415"/>
          <cell r="CF1415"/>
          <cell r="CG1415"/>
          <cell r="CH1415"/>
          <cell r="CI1415"/>
          <cell r="CJ1415"/>
          <cell r="CK1415"/>
          <cell r="CL1415"/>
          <cell r="CM1415"/>
          <cell r="CN1415"/>
          <cell r="CO1415"/>
          <cell r="CP1415"/>
          <cell r="CQ1415"/>
          <cell r="CR1415"/>
          <cell r="CS1415"/>
          <cell r="CT1415"/>
          <cell r="CU1415"/>
          <cell r="CV1415"/>
          <cell r="CW1415"/>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3">
          <cell r="CG1763">
            <v>0</v>
          </cell>
        </row>
        <row r="1766">
          <cell r="BB1766" t="str">
            <v xml:space="preserve">                                                                                                                                                                                                            </v>
          </cell>
        </row>
        <row r="1768">
          <cell r="BB1768" t="str">
            <v xml:space="preserve">           </v>
          </cell>
        </row>
        <row r="1802">
          <cell r="BV1802"/>
          <cell r="BW1802"/>
          <cell r="BX1802"/>
          <cell r="BY1802"/>
        </row>
      </sheetData>
      <sheetData sheetId="3"/>
      <sheetData sheetId="4"/>
      <sheetData sheetId="5"/>
      <sheetData sheetId="6"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8" t="e">
        <f>#REF!</f>
        <v>#REF!</v>
      </c>
    </row>
    <row r="6" spans="1:26">
      <c r="A6" s="116" t="s">
        <v>157</v>
      </c>
      <c r="B6" s="55"/>
      <c r="C6" s="55"/>
      <c r="D6" s="55"/>
      <c r="E6" s="55"/>
      <c r="F6" s="55"/>
      <c r="G6" s="55"/>
      <c r="H6" s="55"/>
      <c r="I6" s="55"/>
      <c r="J6" s="55"/>
      <c r="K6" s="55"/>
      <c r="L6" s="55"/>
      <c r="M6" s="55"/>
      <c r="N6" s="55"/>
      <c r="O6" s="55"/>
      <c r="P6" s="55"/>
      <c r="Q6" s="55"/>
      <c r="S6" s="131"/>
      <c r="Y6" s="239"/>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9"/>
    </row>
    <row r="8" spans="1:26">
      <c r="A8" s="107"/>
      <c r="C8" s="249" t="s">
        <v>199</v>
      </c>
      <c r="D8" s="249"/>
      <c r="E8" s="249"/>
      <c r="F8" s="249"/>
      <c r="G8" s="249"/>
      <c r="H8" s="249"/>
      <c r="I8" s="249"/>
      <c r="J8" s="249"/>
      <c r="K8" s="249"/>
      <c r="L8" s="249"/>
      <c r="M8" s="249"/>
      <c r="N8" s="249"/>
      <c r="O8" s="249"/>
      <c r="P8" s="249"/>
      <c r="Q8" s="75" t="s">
        <v>118</v>
      </c>
      <c r="S8" s="79"/>
      <c r="V8" s="76"/>
      <c r="Y8" s="239"/>
    </row>
    <row r="9" spans="1:26">
      <c r="A9" s="250" t="s">
        <v>116</v>
      </c>
      <c r="B9" s="250"/>
      <c r="S9" s="79" t="s">
        <v>196</v>
      </c>
      <c r="V9" s="76"/>
      <c r="X9" s="95"/>
      <c r="Y9" s="240"/>
    </row>
    <row r="10" spans="1:26">
      <c r="A10" s="250"/>
      <c r="B10" s="250"/>
      <c r="C10" s="249" t="s">
        <v>201</v>
      </c>
      <c r="D10" s="249"/>
      <c r="E10" s="249"/>
      <c r="F10" s="249"/>
      <c r="G10" s="249"/>
      <c r="H10" s="249"/>
      <c r="I10" s="249"/>
      <c r="J10" s="249"/>
      <c r="K10" s="249"/>
      <c r="L10" s="249"/>
      <c r="M10" s="249"/>
      <c r="N10" s="249"/>
      <c r="O10" s="249"/>
      <c r="P10" s="249"/>
      <c r="Q10" s="75" t="s">
        <v>119</v>
      </c>
      <c r="S10" s="134" t="s">
        <v>198</v>
      </c>
      <c r="T10" s="133" t="e">
        <f>#REF!</f>
        <v>#REF!</v>
      </c>
      <c r="U10" s="95"/>
      <c r="V10" s="95"/>
      <c r="W10" s="95"/>
      <c r="X10" s="241"/>
      <c r="Y10" s="241"/>
    </row>
    <row r="11" spans="1:26">
      <c r="A11" s="107"/>
      <c r="E11" s="106"/>
      <c r="S11" s="79" t="s">
        <v>197</v>
      </c>
      <c r="T11" s="79"/>
      <c r="U11" s="79"/>
      <c r="V11" s="79"/>
      <c r="X11" s="241"/>
      <c r="Y11" s="241"/>
    </row>
    <row r="12" spans="1:26" ht="21.75" customHeight="1">
      <c r="A12" s="107"/>
      <c r="O12" s="108"/>
      <c r="P12" s="108"/>
      <c r="Q12" s="108"/>
      <c r="R12" s="108"/>
      <c r="S12" s="134" t="s">
        <v>198</v>
      </c>
      <c r="T12" s="246" t="e">
        <f>#REF!</f>
        <v>#REF!</v>
      </c>
      <c r="U12" s="246"/>
      <c r="V12" s="246"/>
      <c r="W12" s="246"/>
      <c r="X12" s="242"/>
      <c r="Y12" s="242"/>
    </row>
    <row r="13" spans="1:26" ht="21.75" customHeight="1" thickBot="1">
      <c r="A13" s="107" t="s">
        <v>158</v>
      </c>
      <c r="F13" s="249" t="s">
        <v>159</v>
      </c>
      <c r="G13" s="249"/>
      <c r="H13" s="249"/>
      <c r="I13" s="249"/>
      <c r="J13" s="249"/>
      <c r="K13" s="249"/>
      <c r="L13" s="249"/>
      <c r="M13" s="249"/>
      <c r="N13" s="249"/>
      <c r="O13" s="249"/>
      <c r="P13" s="249"/>
      <c r="S13" s="130"/>
      <c r="T13" s="130"/>
      <c r="U13" s="128"/>
      <c r="V13" s="128"/>
      <c r="W13" s="128"/>
      <c r="X13" s="245" t="e">
        <f>#REF!</f>
        <v>#REF!</v>
      </c>
      <c r="Y13" s="245"/>
    </row>
    <row r="14" spans="1:26">
      <c r="A14" s="107"/>
      <c r="S14" s="129"/>
      <c r="T14" s="129"/>
      <c r="U14" s="243" t="e">
        <f>#REF!</f>
        <v>#REF!</v>
      </c>
      <c r="V14" s="243"/>
      <c r="W14" s="243"/>
      <c r="X14" s="244"/>
      <c r="Y14" s="76" t="s">
        <v>132</v>
      </c>
    </row>
    <row r="15" spans="1:26" ht="23.4">
      <c r="A15" s="120" t="s">
        <v>160</v>
      </c>
    </row>
    <row r="16" spans="1:26">
      <c r="B16" s="75" t="s">
        <v>161</v>
      </c>
      <c r="C16" s="118" t="s">
        <v>186</v>
      </c>
      <c r="D16" s="118"/>
      <c r="E16" s="118"/>
      <c r="F16" s="118"/>
      <c r="G16" s="118"/>
      <c r="H16" s="118"/>
      <c r="I16" s="75" t="s">
        <v>62</v>
      </c>
      <c r="J16" s="248" t="e">
        <f>#REF!</f>
        <v>#REF!</v>
      </c>
      <c r="K16" s="248"/>
      <c r="L16" s="248"/>
      <c r="M16" s="248"/>
      <c r="N16" s="248"/>
      <c r="O16" s="75" t="s">
        <v>99</v>
      </c>
      <c r="P16" s="237" t="e">
        <f>#REF!</f>
        <v>#REF!</v>
      </c>
      <c r="Q16" s="237"/>
      <c r="R16" s="236" t="s">
        <v>187</v>
      </c>
      <c r="S16" s="236"/>
      <c r="T16" s="117"/>
      <c r="U16" s="117"/>
      <c r="V16" s="117"/>
      <c r="W16" s="117"/>
      <c r="X16" s="117"/>
      <c r="Y16" s="117"/>
      <c r="Z16" s="118"/>
    </row>
    <row r="17" spans="1:26">
      <c r="B17" s="75" t="s">
        <v>162</v>
      </c>
      <c r="C17" s="118"/>
      <c r="D17" s="118"/>
      <c r="E17" s="118"/>
      <c r="F17" s="118"/>
      <c r="G17" s="118"/>
      <c r="H17" s="118"/>
      <c r="I17" s="75" t="s">
        <v>62</v>
      </c>
      <c r="J17" s="248"/>
      <c r="K17" s="248"/>
      <c r="L17" s="248"/>
      <c r="M17" s="248"/>
      <c r="N17" s="248"/>
      <c r="O17" s="75" t="s">
        <v>99</v>
      </c>
      <c r="P17" s="237"/>
      <c r="Q17" s="237"/>
      <c r="R17" s="236" t="s">
        <v>187</v>
      </c>
      <c r="S17" s="236"/>
      <c r="T17" s="117"/>
      <c r="U17" s="117"/>
      <c r="V17" s="117"/>
      <c r="W17" s="117"/>
      <c r="X17" s="117"/>
      <c r="Y17" s="117"/>
      <c r="Z17" s="118"/>
    </row>
    <row r="18" spans="1:26">
      <c r="B18" s="75" t="s">
        <v>163</v>
      </c>
      <c r="C18" s="118"/>
      <c r="D18" s="118"/>
      <c r="E18" s="118"/>
      <c r="F18" s="118"/>
      <c r="G18" s="118"/>
      <c r="H18" s="118"/>
      <c r="I18" s="75" t="s">
        <v>62</v>
      </c>
      <c r="J18" s="248"/>
      <c r="K18" s="248"/>
      <c r="L18" s="248"/>
      <c r="M18" s="248"/>
      <c r="N18" s="248"/>
      <c r="O18" s="75" t="s">
        <v>99</v>
      </c>
      <c r="P18" s="237"/>
      <c r="Q18" s="237"/>
      <c r="R18" s="236" t="s">
        <v>187</v>
      </c>
      <c r="S18" s="236"/>
      <c r="T18" s="117"/>
      <c r="U18" s="117"/>
      <c r="V18" s="117"/>
      <c r="W18" s="117"/>
      <c r="X18" s="117"/>
      <c r="Y18" s="117"/>
      <c r="Z18" s="118"/>
    </row>
    <row r="19" spans="1:26">
      <c r="A19" s="79"/>
      <c r="B19" s="75" t="s">
        <v>164</v>
      </c>
      <c r="C19" s="118"/>
      <c r="D19" s="118"/>
      <c r="E19" s="118"/>
      <c r="F19" s="118"/>
      <c r="G19" s="118"/>
      <c r="H19" s="118"/>
      <c r="I19" s="75" t="s">
        <v>62</v>
      </c>
      <c r="J19" s="248"/>
      <c r="K19" s="248"/>
      <c r="L19" s="248"/>
      <c r="M19" s="248"/>
      <c r="N19" s="248"/>
      <c r="O19" s="75" t="s">
        <v>99</v>
      </c>
      <c r="P19" s="237"/>
      <c r="Q19" s="237"/>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7"/>
      <c r="G32" s="247"/>
      <c r="H32" s="247"/>
      <c r="I32" s="247"/>
      <c r="J32" s="75" t="s">
        <v>180</v>
      </c>
      <c r="O32" s="75" t="s">
        <v>182</v>
      </c>
      <c r="Q32" s="123"/>
      <c r="R32" s="123"/>
      <c r="S32" s="123"/>
      <c r="T32" s="124" t="s">
        <v>184</v>
      </c>
      <c r="U32" s="87" t="s">
        <v>183</v>
      </c>
      <c r="V32" s="87"/>
      <c r="W32" s="125"/>
      <c r="X32" s="125"/>
      <c r="Y32" s="125"/>
    </row>
    <row r="33" spans="1:25">
      <c r="A33" s="124" t="s">
        <v>184</v>
      </c>
      <c r="B33" s="75" t="s">
        <v>185</v>
      </c>
      <c r="F33" s="247"/>
      <c r="G33" s="247"/>
      <c r="H33" s="247"/>
      <c r="I33" s="24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workbookViewId="0">
      <selection activeCell="C18" sqref="C18"/>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242</v>
      </c>
      <c r="I1" s="251">
        <v>2907</v>
      </c>
      <c r="J1" s="233"/>
      <c r="K1" s="233"/>
      <c r="L1" s="233"/>
      <c r="M1" s="233"/>
    </row>
    <row r="2" spans="1:25" ht="34.799999999999997">
      <c r="A2" s="143" t="s">
        <v>250</v>
      </c>
      <c r="B2" s="145" t="str">
        <f t="array" ref="B2">_xlfn.IFS(I1&lt;850,VLOOKUP(I1,[1]บังคับคดี!$B:$ZZ,60,0),AND(I1&gt;=850,I1&lt;1435),VLOOKUP(I1,'[1]บังคับคดีใหม่ ปี2563-2564'!$B:$ZZ,63,0),I1&gt;=1435,VLOOKUP(I1,'[1]สืบทรัพย์ ปี 2564-25666'!$B:$ZZ,71,0))</f>
        <v>นางสมศรี ใหม่วงค์จันทร์</v>
      </c>
      <c r="C2" s="175" t="s">
        <v>73</v>
      </c>
      <c r="D2" s="145" t="str">
        <f t="array" ref="D2">_xlfn.IFS(I1&lt;850,VLOOKUP(I1,[1]บังคับคดี!$B:$ZZ,10,0),AND(I1&gt;=850,I1&lt;1435),VLOOKUP(I1,'[1]บังคับคดีใหม่ ปี2563-2564'!$B:$ZZ,11,0),I1&gt;=1435,VLOOKUP(I1,'[1]สืบทรัพย์ ปี 2564-25666'!$B:$ZZ,11,0))</f>
        <v>ฝาง</v>
      </c>
      <c r="E2" s="153" t="s">
        <v>255</v>
      </c>
      <c r="F2" s="145">
        <v>1</v>
      </c>
      <c r="I2" s="251"/>
      <c r="J2" s="233"/>
      <c r="K2" s="233"/>
      <c r="L2" s="233"/>
      <c r="M2" s="233"/>
    </row>
    <row r="3" spans="1:25" ht="34.799999999999997">
      <c r="A3" s="143" t="s">
        <v>251</v>
      </c>
      <c r="B3" s="144" t="str">
        <f t="array" ref="B3">_xlfn.IFS(I1&lt;850,VLOOKUP(I1,[1]บังคับคดี!$B:$ZZ,13,0),AND(I1&gt;=850,I1&lt;1435),VLOOKUP(I1,'[1]บังคับคดีใหม่ ปี2563-2564'!$B:$ZZ,14,0),I1&gt;=1435,VLOOKUP(I1,'[1]สืบทรัพย์ ปี 2564-25666'!$B:$ZZ,14,0))</f>
        <v>สินเชื่อพัฒนาองค์กรชุมชน</v>
      </c>
      <c r="C3" s="175" t="s">
        <v>208</v>
      </c>
      <c r="D3" s="147">
        <f t="array" ref="D3">_xlfn.IFS(I1&lt;850,VLOOKUP(I1,[1]บังคับคดี!$B:$ZZ,59,0),AND(I1&gt;=850,I1&lt;1435),VLOOKUP(I1,'[1]บังคับคดีใหม่ ปี2563-2564'!$B:$ZZ,64,0),I1&gt;=1435,VLOOKUP(I1,'[1]สืบทรัพย์ ปี 2564-25666'!$B:$ZZ,72,0))</f>
        <v>0</v>
      </c>
      <c r="E3" s="153" t="s">
        <v>254</v>
      </c>
      <c r="F3" s="149"/>
      <c r="I3" s="251"/>
      <c r="J3" s="233"/>
      <c r="K3" s="233"/>
      <c r="L3" s="233"/>
      <c r="M3" s="233"/>
    </row>
    <row r="4" spans="1:25">
      <c r="A4" s="143" t="s">
        <v>252</v>
      </c>
      <c r="B4" s="146">
        <f t="array" ref="B4">_xlfn.IFS(I1&lt;850,VLOOKUP(I1,[1]บังคับคดี!$B:$ZZ,5,0),AND(I1&gt;=850,I1&lt;1435),VLOOKUP(I1,'[1]บังคับคดีใหม่ ปี2563-2564'!$B:$ZZ,6,0),I1&gt;=1435,VLOOKUP(I1,'[1]สืบทรัพย์ ปี 2564-25666'!$B:$ZZ,6,0))</f>
        <v>800028340159</v>
      </c>
      <c r="C4" s="176" t="s">
        <v>263</v>
      </c>
      <c r="D4" s="213">
        <v>240746</v>
      </c>
      <c r="E4" s="216" t="s">
        <v>336</v>
      </c>
      <c r="F4" s="213"/>
      <c r="I4" s="157" t="s">
        <v>244</v>
      </c>
      <c r="J4" s="157"/>
      <c r="K4" s="157"/>
      <c r="L4" s="157"/>
      <c r="M4" s="157"/>
    </row>
    <row r="5" spans="1:25">
      <c r="A5" s="143" t="s">
        <v>253</v>
      </c>
      <c r="B5" s="144" t="str">
        <f t="array" ref="B5">_xlfn.IFS(I1&lt;850,VLOOKUP(I1,[1]บังคับคดี!$B:$ZZ,17,0),AND(I1&gt;=850,I1&lt;1435),VLOOKUP(I1,'[1]บังคับคดีใหม่ ปี2563-2564'!$B:$ZZ,18,0),I1&gt;=1435,VLOOKUP(I1,'[1]สืบทรัพย์ ปี 2564-25666'!$B:$ZZ,18,0))</f>
        <v>จังหวัดฝาง</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ผบ991/2558</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ผบ76/2559</v>
      </c>
      <c r="I5" s="157" t="s">
        <v>256</v>
      </c>
      <c r="J5" s="157"/>
      <c r="K5" s="157"/>
      <c r="L5" s="157"/>
      <c r="M5" s="157"/>
    </row>
    <row r="6" spans="1:25">
      <c r="A6" s="153" t="s">
        <v>337</v>
      </c>
      <c r="B6" s="171">
        <v>325288.90999999997</v>
      </c>
      <c r="C6" s="219" t="s">
        <v>345</v>
      </c>
      <c r="D6" s="148">
        <v>244144</v>
      </c>
    </row>
    <row r="7" spans="1:25">
      <c r="A7" s="153"/>
      <c r="B7" s="184"/>
      <c r="D7" s="185"/>
    </row>
    <row r="8" spans="1:25">
      <c r="A8" s="153" t="s">
        <v>276</v>
      </c>
      <c r="B8" s="145" t="s">
        <v>361</v>
      </c>
      <c r="C8" s="175" t="s">
        <v>314</v>
      </c>
      <c r="D8" s="145">
        <v>28</v>
      </c>
      <c r="E8" s="175" t="s">
        <v>277</v>
      </c>
      <c r="F8" s="186" t="s">
        <v>362</v>
      </c>
      <c r="G8"/>
    </row>
    <row r="9" spans="1:25">
      <c r="A9" s="153" t="s">
        <v>324</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243</v>
      </c>
      <c r="B11" s="160" t="s">
        <v>346</v>
      </c>
      <c r="C11" s="177" t="s">
        <v>231</v>
      </c>
      <c r="D11" s="177" t="s">
        <v>356</v>
      </c>
      <c r="E11" s="177" t="s">
        <v>358</v>
      </c>
      <c r="F11" s="224" t="s">
        <v>350</v>
      </c>
      <c r="G11" s="177" t="s">
        <v>357</v>
      </c>
      <c r="H11" s="177" t="s">
        <v>351</v>
      </c>
      <c r="I11" s="177" t="s">
        <v>352</v>
      </c>
      <c r="J11" s="177" t="s">
        <v>348</v>
      </c>
      <c r="K11" s="177" t="s">
        <v>353</v>
      </c>
      <c r="L11" s="177" t="s">
        <v>359</v>
      </c>
      <c r="M11" s="177" t="s">
        <v>360</v>
      </c>
      <c r="N11" s="177" t="s">
        <v>347</v>
      </c>
      <c r="O11" s="177" t="s">
        <v>354</v>
      </c>
      <c r="P11" s="177" t="s">
        <v>349</v>
      </c>
      <c r="Q11" s="177" t="s">
        <v>355</v>
      </c>
      <c r="R11" s="150" t="s">
        <v>246</v>
      </c>
      <c r="S11" s="150" t="s">
        <v>237</v>
      </c>
      <c r="T11" s="150" t="s">
        <v>258</v>
      </c>
      <c r="U11" s="150" t="s">
        <v>245</v>
      </c>
      <c r="V11" s="140"/>
      <c r="W11" s="156" t="s">
        <v>234</v>
      </c>
      <c r="X11" s="156"/>
      <c r="Y11" s="156"/>
    </row>
    <row r="12" spans="1:25" s="151" customFormat="1" ht="21.75" customHeight="1">
      <c r="A12" s="165" t="str">
        <f>IF(B14="","จำเลย","จำเลยที่ 1")</f>
        <v>จำเลยที่ 1</v>
      </c>
      <c r="B12" s="158" t="s">
        <v>364</v>
      </c>
      <c r="C12" s="197" t="s">
        <v>365</v>
      </c>
      <c r="D12" s="232"/>
      <c r="E12" s="197"/>
      <c r="F12" s="232"/>
      <c r="G12" s="197"/>
      <c r="H12" s="232"/>
      <c r="I12" s="197"/>
      <c r="J12" s="232"/>
      <c r="K12" s="197"/>
      <c r="L12" s="232"/>
      <c r="M12" s="197"/>
      <c r="N12" s="232"/>
      <c r="O12" s="197"/>
      <c r="P12" s="232"/>
      <c r="Q12" s="197"/>
      <c r="R12" s="152"/>
      <c r="S12" s="158"/>
      <c r="T12" s="169"/>
      <c r="U12" s="152"/>
      <c r="W12" s="252" t="s">
        <v>241</v>
      </c>
      <c r="X12" s="252"/>
      <c r="Y12" s="252"/>
    </row>
    <row r="13" spans="1:25" s="151" customFormat="1">
      <c r="A13" s="165" t="str">
        <f>IF(B14="","คู่สมรส","คู่สมรสจำเลยที่ 1")</f>
        <v>คู่สมรสจำเลยที่ 1</v>
      </c>
      <c r="B13" s="158" t="s">
        <v>366</v>
      </c>
      <c r="C13" s="197" t="s">
        <v>367</v>
      </c>
      <c r="D13" s="232"/>
      <c r="E13" s="197"/>
      <c r="F13" s="232"/>
      <c r="G13" s="197"/>
      <c r="H13" s="232"/>
      <c r="I13" s="197"/>
      <c r="J13" s="232"/>
      <c r="K13" s="197"/>
      <c r="L13" s="232"/>
      <c r="M13" s="197"/>
      <c r="N13" s="232"/>
      <c r="O13" s="197"/>
      <c r="P13" s="232"/>
      <c r="Q13" s="197"/>
      <c r="R13" s="152"/>
      <c r="S13" s="158"/>
      <c r="T13" s="169"/>
      <c r="U13" s="152"/>
      <c r="W13" s="252"/>
      <c r="X13" s="252"/>
      <c r="Y13" s="252"/>
    </row>
    <row r="14" spans="1:25" s="151" customFormat="1">
      <c r="A14" s="165" t="s">
        <v>212</v>
      </c>
      <c r="B14" s="158" t="s">
        <v>368</v>
      </c>
      <c r="C14" s="197" t="s">
        <v>369</v>
      </c>
      <c r="D14" s="232"/>
      <c r="E14" s="197"/>
      <c r="F14" s="232"/>
      <c r="G14" s="197"/>
      <c r="H14" s="232"/>
      <c r="I14" s="197"/>
      <c r="J14" s="232"/>
      <c r="K14" s="197"/>
      <c r="L14" s="232"/>
      <c r="M14" s="197"/>
      <c r="N14" s="232"/>
      <c r="O14" s="197"/>
      <c r="P14" s="232"/>
      <c r="Q14" s="197"/>
      <c r="R14" s="152"/>
      <c r="S14" s="158"/>
      <c r="T14" s="169"/>
      <c r="U14" s="152"/>
      <c r="W14" s="166" t="s">
        <v>247</v>
      </c>
      <c r="X14" s="166"/>
      <c r="Y14" s="166"/>
    </row>
    <row r="15" spans="1:25" s="151" customFormat="1">
      <c r="A15" s="165" t="s">
        <v>215</v>
      </c>
      <c r="B15" s="158"/>
      <c r="C15" s="197"/>
      <c r="D15" s="232"/>
      <c r="E15" s="197"/>
      <c r="F15" s="232"/>
      <c r="G15" s="197"/>
      <c r="H15" s="232"/>
      <c r="I15" s="197"/>
      <c r="J15" s="232"/>
      <c r="K15" s="197"/>
      <c r="L15" s="232"/>
      <c r="M15" s="197"/>
      <c r="N15" s="232"/>
      <c r="O15" s="197"/>
      <c r="P15" s="232"/>
      <c r="Q15" s="197"/>
      <c r="R15" s="152"/>
      <c r="S15" s="158"/>
      <c r="T15" s="169"/>
      <c r="U15" s="152"/>
      <c r="W15" s="166" t="s">
        <v>248</v>
      </c>
      <c r="X15" s="166"/>
      <c r="Y15" s="166"/>
    </row>
    <row r="16" spans="1:25" s="151" customFormat="1">
      <c r="A16" s="165" t="s">
        <v>213</v>
      </c>
      <c r="B16" s="158" t="s">
        <v>370</v>
      </c>
      <c r="C16" s="197" t="s">
        <v>371</v>
      </c>
      <c r="D16" s="232"/>
      <c r="E16" s="197"/>
      <c r="F16" s="232"/>
      <c r="G16" s="197"/>
      <c r="H16" s="232"/>
      <c r="I16" s="197"/>
      <c r="J16" s="232"/>
      <c r="K16" s="197"/>
      <c r="L16" s="232"/>
      <c r="M16" s="197"/>
      <c r="N16" s="232"/>
      <c r="O16" s="197"/>
      <c r="P16" s="232"/>
      <c r="Q16" s="197"/>
      <c r="R16" s="152"/>
      <c r="S16" s="158"/>
      <c r="T16" s="169"/>
      <c r="U16" s="152"/>
      <c r="W16" s="166" t="s">
        <v>338</v>
      </c>
      <c r="X16" s="166"/>
      <c r="Y16" s="166"/>
    </row>
    <row r="17" spans="1:26" s="151" customFormat="1">
      <c r="A17" s="165" t="s">
        <v>216</v>
      </c>
      <c r="B17" s="158"/>
      <c r="C17" s="197"/>
      <c r="D17" s="232"/>
      <c r="E17" s="197"/>
      <c r="F17" s="232"/>
      <c r="G17" s="197"/>
      <c r="H17" s="232"/>
      <c r="I17" s="197"/>
      <c r="J17" s="232"/>
      <c r="K17" s="197"/>
      <c r="L17" s="232"/>
      <c r="M17" s="197"/>
      <c r="N17" s="232"/>
      <c r="O17" s="197"/>
      <c r="P17" s="232"/>
      <c r="Q17" s="197"/>
      <c r="R17" s="152"/>
      <c r="S17" s="158"/>
      <c r="T17" s="169"/>
      <c r="U17" s="152"/>
      <c r="W17" s="166" t="s">
        <v>339</v>
      </c>
      <c r="X17" s="166"/>
      <c r="Y17" s="166"/>
    </row>
    <row r="18" spans="1:26" s="151" customFormat="1" ht="21.75" customHeight="1">
      <c r="A18" s="165" t="s">
        <v>217</v>
      </c>
      <c r="B18" s="158" t="s">
        <v>372</v>
      </c>
      <c r="C18" s="197" t="s">
        <v>373</v>
      </c>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ไม่พบ</v>
      </c>
      <c r="S18" s="158"/>
      <c r="T18" s="169"/>
      <c r="U18" s="152"/>
      <c r="W18" s="166" t="s">
        <v>340</v>
      </c>
      <c r="X18" s="159"/>
      <c r="Y18" s="159"/>
    </row>
    <row r="19" spans="1:26" s="151" customFormat="1" ht="21.75" customHeight="1">
      <c r="A19" s="165" t="s">
        <v>220</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341</v>
      </c>
      <c r="X19" s="215"/>
      <c r="Y19" s="215"/>
    </row>
    <row r="20" spans="1:26" s="151" customFormat="1">
      <c r="A20" s="165" t="s">
        <v>218</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221</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219</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260</v>
      </c>
    </row>
    <row r="23" spans="1:26" s="151" customFormat="1">
      <c r="A23" s="165" t="s">
        <v>222</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2907 - รายงานผลสืบทรัพย์ ราย นางสมศรี ใหม่วงค์จันทร์ สาขาฝาง (สืบรอบที่ 1)</v>
      </c>
    </row>
    <row r="24" spans="1:26" s="151" customFormat="1">
      <c r="A24" s="165" t="s">
        <v>224</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228</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225</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229</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226</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230</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227</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223</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259</v>
      </c>
      <c r="D33" s="173" t="s">
        <v>258</v>
      </c>
      <c r="E33" s="178"/>
      <c r="F33" s="2" t="s">
        <v>132</v>
      </c>
    </row>
    <row r="35" spans="1:6">
      <c r="A35" s="212"/>
      <c r="B35" s="222"/>
      <c r="C35" s="222"/>
      <c r="D35" s="222"/>
      <c r="E35" s="221"/>
    </row>
  </sheetData>
  <mergeCells count="2">
    <mergeCell ref="I1:I3"/>
    <mergeCell ref="W12:Y13"/>
  </mergeCells>
  <phoneticPr fontId="35" type="noConversion"/>
  <dataValidations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22" sqref="AM22"/>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54" t="str">
        <f>CONCATENATE("รายงานการสืบทรัพย์ (ข้อมูล ณ วันที่ ",TEXT(Sheet1!D6,"d ดดดด yyyy"),")")</f>
        <v>รายงานการสืบทรัพย์ (ข้อมูล ณ วันที่ 9 มิถุนายน 2568)</v>
      </c>
      <c r="B2" s="254"/>
      <c r="C2" s="254"/>
      <c r="D2" s="254"/>
      <c r="E2" s="254"/>
      <c r="F2" s="254"/>
      <c r="G2" s="254"/>
      <c r="H2" s="254"/>
      <c r="I2" s="254"/>
      <c r="J2" s="254"/>
      <c r="K2" s="254"/>
      <c r="L2" s="254"/>
      <c r="M2" s="254"/>
      <c r="N2" s="254"/>
      <c r="O2" s="254"/>
      <c r="P2" s="254"/>
      <c r="Q2" s="254"/>
      <c r="R2" s="254"/>
      <c r="S2" s="254"/>
      <c r="T2" s="254"/>
      <c r="U2" s="254"/>
      <c r="V2" s="254"/>
      <c r="W2" s="254"/>
      <c r="X2" s="254"/>
      <c r="Y2" s="254"/>
      <c r="Z2" s="254"/>
      <c r="AA2" s="254"/>
      <c r="AB2" s="254"/>
      <c r="AC2" s="254"/>
      <c r="AD2" s="254"/>
      <c r="AE2" s="254"/>
      <c r="AF2" s="254"/>
      <c r="AG2" s="254"/>
      <c r="AH2" s="254"/>
      <c r="AI2" s="254"/>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9" t="str">
        <f>Sheet1!B2</f>
        <v>นางสมศรี ใหม่วงค์จันทร์</v>
      </c>
      <c r="F4" s="259"/>
      <c r="G4" s="259"/>
      <c r="H4" s="259"/>
      <c r="I4" s="259"/>
      <c r="J4" s="259"/>
      <c r="K4" s="259"/>
      <c r="L4" s="259"/>
      <c r="M4" s="259"/>
      <c r="N4" s="259"/>
      <c r="O4" s="259"/>
      <c r="P4" s="259"/>
      <c r="Q4" s="259"/>
      <c r="R4" s="259"/>
      <c r="S4" s="259"/>
      <c r="T4" s="259"/>
      <c r="U4" s="258" t="s">
        <v>73</v>
      </c>
      <c r="V4" s="258"/>
      <c r="W4" s="259" t="str">
        <f>Sheet1!D2</f>
        <v>ฝาง</v>
      </c>
      <c r="X4" s="259"/>
      <c r="Y4" s="259"/>
      <c r="Z4" s="259"/>
      <c r="AA4" s="259"/>
      <c r="AB4" s="259"/>
      <c r="AC4" s="259"/>
      <c r="AD4" s="259"/>
      <c r="AE4" s="259"/>
      <c r="AF4" s="259"/>
      <c r="AG4" s="259"/>
      <c r="AH4" s="259"/>
      <c r="AI4" s="259"/>
      <c r="AJ4" s="259"/>
      <c r="AK4" s="138"/>
      <c r="AL4" s="180" t="s">
        <v>260</v>
      </c>
      <c r="AM4" s="179" t="s">
        <v>374</v>
      </c>
      <c r="AO4" s="161" t="s">
        <v>240</v>
      </c>
      <c r="AP4" s="138"/>
      <c r="AQ4" s="138"/>
    </row>
    <row r="5" spans="1:43">
      <c r="A5" s="19" t="s">
        <v>206</v>
      </c>
      <c r="B5" s="137"/>
      <c r="D5" s="260" t="str">
        <f>Sheet1!B3</f>
        <v>สินเชื่อพัฒนาองค์กรชุมชน</v>
      </c>
      <c r="E5" s="260"/>
      <c r="F5" s="260"/>
      <c r="G5" s="260"/>
      <c r="H5" s="260"/>
      <c r="I5" s="260"/>
      <c r="J5" s="260"/>
      <c r="K5" s="260"/>
      <c r="L5" s="260"/>
      <c r="M5" s="260"/>
      <c r="N5" s="260"/>
      <c r="O5" s="260"/>
      <c r="P5" s="260"/>
      <c r="Q5" s="260"/>
      <c r="R5" s="260"/>
      <c r="S5" s="258" t="s">
        <v>208</v>
      </c>
      <c r="T5" s="258"/>
      <c r="U5" s="258"/>
      <c r="V5" s="258"/>
      <c r="W5" s="257" t="str">
        <f>IF(OR(Sheet1!D3=0,Sheet1!D3="-"),"-",Sheet1!D3)</f>
        <v>-</v>
      </c>
      <c r="X5" s="257"/>
      <c r="Y5" s="257"/>
      <c r="Z5" s="257"/>
      <c r="AA5" s="257"/>
      <c r="AB5" s="257"/>
      <c r="AC5" s="257"/>
      <c r="AD5" s="257"/>
      <c r="AE5" s="257"/>
      <c r="AF5" s="257"/>
      <c r="AG5" s="257"/>
      <c r="AH5" s="257"/>
      <c r="AI5" s="257"/>
      <c r="AJ5" s="257"/>
      <c r="AK5" s="138"/>
      <c r="AL5" s="151" t="str">
        <f>CONCATENATE(Sheet1!I1,"(",RIGHT(AL1,2),") - รายงานผลสืบทรัพย์ ราย ",Sheet1!B2," ",Sheet1!C2,Sheet1!D2," (สืบรอบที่ ",Sheet1!F2,")",IF(Sheet1!B33=""," - ไม่พบทรัพย์",""))</f>
        <v>2907(68) - รายงานผลสืบทรัพย์ ราย นางสมศรี ใหม่วงค์จันทร์ สาขาฝาง (สืบรอบที่ 1) - ไม่พบทรัพย์</v>
      </c>
      <c r="AM5" s="138"/>
      <c r="AO5" s="162" t="s">
        <v>257</v>
      </c>
      <c r="AP5" s="138"/>
      <c r="AQ5" s="138"/>
    </row>
    <row r="6" spans="1:43">
      <c r="A6" s="19" t="s">
        <v>207</v>
      </c>
      <c r="B6" s="137"/>
      <c r="F6" s="264">
        <f>Sheet1!B4</f>
        <v>800028340159</v>
      </c>
      <c r="G6" s="265"/>
      <c r="H6" s="265"/>
      <c r="I6" s="265"/>
      <c r="J6" s="265"/>
      <c r="K6" s="265"/>
      <c r="L6" s="265"/>
      <c r="M6" s="265"/>
      <c r="N6" s="265"/>
      <c r="O6" s="265"/>
      <c r="P6" s="265"/>
      <c r="Q6" s="265"/>
      <c r="R6" s="265"/>
      <c r="S6" s="265"/>
      <c r="T6" s="265"/>
      <c r="U6" s="265"/>
      <c r="V6" s="265"/>
      <c r="W6" s="265"/>
      <c r="X6" s="265"/>
      <c r="Y6" s="265"/>
      <c r="Z6" s="265"/>
      <c r="AA6" s="265"/>
      <c r="AB6" s="265"/>
      <c r="AC6" s="265"/>
      <c r="AD6" s="265"/>
      <c r="AE6" s="265"/>
      <c r="AF6" s="265"/>
      <c r="AG6" s="265"/>
      <c r="AH6" s="265"/>
      <c r="AI6" s="265"/>
      <c r="AJ6" s="265"/>
      <c r="AK6" s="138"/>
      <c r="AL6" s="2" t="s">
        <v>342</v>
      </c>
      <c r="AO6" s="162" t="s">
        <v>249</v>
      </c>
      <c r="AP6" s="138"/>
      <c r="AQ6" s="138"/>
    </row>
    <row r="7" spans="1:43">
      <c r="A7" s="19" t="s">
        <v>63</v>
      </c>
      <c r="B7" s="137"/>
      <c r="C7" s="260" t="str">
        <f>Sheet1!B5</f>
        <v>จังหวัดฝาง</v>
      </c>
      <c r="D7" s="260"/>
      <c r="E7" s="260"/>
      <c r="F7" s="260"/>
      <c r="G7" s="260"/>
      <c r="H7" s="260"/>
      <c r="I7" s="260"/>
      <c r="J7" s="260"/>
      <c r="K7" s="278" t="s">
        <v>209</v>
      </c>
      <c r="L7" s="278"/>
      <c r="M7" s="278"/>
      <c r="N7" s="278"/>
      <c r="O7" s="278"/>
      <c r="P7" s="278"/>
      <c r="Q7" s="261" t="str">
        <f>Sheet1!D5</f>
        <v>ผบ991/2558</v>
      </c>
      <c r="R7" s="261"/>
      <c r="S7" s="261"/>
      <c r="T7" s="261"/>
      <c r="U7" s="261"/>
      <c r="V7" s="261"/>
      <c r="W7" s="261"/>
      <c r="X7" s="277" t="s">
        <v>210</v>
      </c>
      <c r="Y7" s="277"/>
      <c r="Z7" s="277"/>
      <c r="AA7" s="277"/>
      <c r="AB7" s="277"/>
      <c r="AC7" s="277"/>
      <c r="AD7" s="261" t="str">
        <f>Sheet1!F5</f>
        <v>ผบ76/2559</v>
      </c>
      <c r="AE7" s="261"/>
      <c r="AF7" s="261"/>
      <c r="AG7" s="261"/>
      <c r="AH7" s="261"/>
      <c r="AI7" s="261"/>
      <c r="AJ7" s="261"/>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2" t="str">
        <f>Sheet1!B12</f>
        <v>นางสมศรี ใหม่วงค์จันทร์</v>
      </c>
      <c r="G9" s="262"/>
      <c r="H9" s="262"/>
      <c r="I9" s="262"/>
      <c r="J9" s="262"/>
      <c r="K9" s="262"/>
      <c r="L9" s="262"/>
      <c r="M9" s="262"/>
      <c r="N9" s="262"/>
      <c r="O9" s="262"/>
      <c r="P9" s="262"/>
      <c r="Q9" s="262"/>
      <c r="R9" s="262"/>
      <c r="S9" s="2" t="str">
        <f>Sheet1!A13</f>
        <v>คู่สมรสจำเลยที่ 1</v>
      </c>
      <c r="Y9" s="263" t="str">
        <f>Sheet1!B13</f>
        <v>นายเอกภพ ใหม่วงค์จันทร์</v>
      </c>
      <c r="Z9" s="263"/>
      <c r="AA9" s="263"/>
      <c r="AB9" s="263"/>
      <c r="AC9" s="263"/>
      <c r="AD9" s="263"/>
      <c r="AE9" s="263"/>
      <c r="AF9" s="263"/>
      <c r="AG9" s="263"/>
      <c r="AH9" s="263"/>
      <c r="AI9" s="263"/>
      <c r="AJ9" s="263"/>
      <c r="AK9" s="138"/>
      <c r="AN9" s="138"/>
      <c r="AO9" s="163" t="s">
        <v>234</v>
      </c>
      <c r="AP9" s="138"/>
      <c r="AQ9" s="138"/>
    </row>
    <row r="10" spans="1:43">
      <c r="A10" s="19"/>
      <c r="B10" s="2" t="s">
        <v>212</v>
      </c>
      <c r="F10" s="262" t="str">
        <f>Sheet1!B14</f>
        <v>นายเสถียร แสนแก้ว</v>
      </c>
      <c r="G10" s="262"/>
      <c r="H10" s="262"/>
      <c r="I10" s="262"/>
      <c r="J10" s="262"/>
      <c r="K10" s="262"/>
      <c r="L10" s="262"/>
      <c r="M10" s="262"/>
      <c r="N10" s="262"/>
      <c r="O10" s="262"/>
      <c r="P10" s="262"/>
      <c r="Q10" s="262"/>
      <c r="R10" s="262"/>
      <c r="S10" s="2" t="s">
        <v>215</v>
      </c>
      <c r="Y10" s="263">
        <f>Sheet1!B15</f>
        <v>0</v>
      </c>
      <c r="Z10" s="263"/>
      <c r="AA10" s="263"/>
      <c r="AB10" s="263"/>
      <c r="AC10" s="263"/>
      <c r="AD10" s="263"/>
      <c r="AE10" s="263"/>
      <c r="AF10" s="263"/>
      <c r="AG10" s="263"/>
      <c r="AH10" s="263"/>
      <c r="AI10" s="263"/>
      <c r="AJ10" s="263"/>
      <c r="AK10" s="138"/>
      <c r="AN10" s="138"/>
      <c r="AO10" s="164" t="s">
        <v>235</v>
      </c>
      <c r="AP10" s="138"/>
      <c r="AQ10" s="138"/>
    </row>
    <row r="11" spans="1:43">
      <c r="A11" s="19"/>
      <c r="B11" s="2" t="s">
        <v>213</v>
      </c>
      <c r="F11" s="262" t="str">
        <f>Sheet1!B16</f>
        <v>นายสวน จิตรไทมณีกุล</v>
      </c>
      <c r="G11" s="262"/>
      <c r="H11" s="262"/>
      <c r="I11" s="262"/>
      <c r="J11" s="262"/>
      <c r="K11" s="262"/>
      <c r="L11" s="262"/>
      <c r="M11" s="262"/>
      <c r="N11" s="262"/>
      <c r="O11" s="262"/>
      <c r="P11" s="262"/>
      <c r="Q11" s="262"/>
      <c r="R11" s="262"/>
      <c r="S11" s="2" t="s">
        <v>216</v>
      </c>
      <c r="Y11" s="263">
        <f>Sheet1!B17</f>
        <v>0</v>
      </c>
      <c r="Z11" s="263"/>
      <c r="AA11" s="263"/>
      <c r="AB11" s="263"/>
      <c r="AC11" s="263"/>
      <c r="AD11" s="263"/>
      <c r="AE11" s="263"/>
      <c r="AF11" s="263"/>
      <c r="AG11" s="263"/>
      <c r="AH11" s="263"/>
      <c r="AI11" s="263"/>
      <c r="AJ11" s="263"/>
      <c r="AK11" s="138"/>
      <c r="AL11" s="138"/>
      <c r="AM11" s="138"/>
      <c r="AN11" s="138"/>
      <c r="AO11" s="164" t="s">
        <v>236</v>
      </c>
      <c r="AP11" s="138"/>
      <c r="AQ11" s="138"/>
    </row>
    <row r="12" spans="1:43" hidden="1">
      <c r="A12" s="19"/>
      <c r="B12" s="2" t="s">
        <v>217</v>
      </c>
      <c r="F12" s="262" t="str">
        <f>Sheet1!B18</f>
        <v>นางเอ้ย กันทา</v>
      </c>
      <c r="G12" s="262"/>
      <c r="H12" s="262"/>
      <c r="I12" s="262"/>
      <c r="J12" s="262"/>
      <c r="K12" s="262"/>
      <c r="L12" s="262"/>
      <c r="M12" s="262"/>
      <c r="N12" s="262"/>
      <c r="O12" s="262"/>
      <c r="P12" s="262"/>
      <c r="Q12" s="262"/>
      <c r="R12" s="262"/>
      <c r="S12" s="2" t="s">
        <v>220</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218</v>
      </c>
      <c r="F13" s="262">
        <f>Sheet1!B20</f>
        <v>0</v>
      </c>
      <c r="G13" s="262"/>
      <c r="H13" s="262"/>
      <c r="I13" s="262"/>
      <c r="J13" s="262"/>
      <c r="K13" s="262"/>
      <c r="L13" s="262"/>
      <c r="M13" s="262"/>
      <c r="N13" s="262"/>
      <c r="O13" s="262"/>
      <c r="P13" s="262"/>
      <c r="Q13" s="262"/>
      <c r="R13" s="262"/>
      <c r="S13" s="2" t="s">
        <v>221</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219</v>
      </c>
      <c r="F14" s="262">
        <f>Sheet1!B22</f>
        <v>0</v>
      </c>
      <c r="G14" s="262"/>
      <c r="H14" s="262"/>
      <c r="I14" s="262"/>
      <c r="J14" s="262"/>
      <c r="K14" s="262"/>
      <c r="L14" s="262"/>
      <c r="M14" s="262"/>
      <c r="N14" s="262"/>
      <c r="O14" s="262"/>
      <c r="P14" s="262"/>
      <c r="Q14" s="262"/>
      <c r="R14" s="262"/>
      <c r="S14" s="2" t="s">
        <v>222</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224</v>
      </c>
      <c r="F15" s="262">
        <f>Sheet1!B24</f>
        <v>0</v>
      </c>
      <c r="G15" s="262"/>
      <c r="H15" s="262"/>
      <c r="I15" s="262"/>
      <c r="J15" s="262"/>
      <c r="K15" s="262"/>
      <c r="L15" s="262"/>
      <c r="M15" s="262"/>
      <c r="N15" s="262"/>
      <c r="O15" s="262"/>
      <c r="P15" s="262"/>
      <c r="Q15" s="262"/>
      <c r="R15" s="262"/>
      <c r="S15" s="2" t="s">
        <v>228</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225</v>
      </c>
      <c r="F16" s="262">
        <f>Sheet1!B26</f>
        <v>0</v>
      </c>
      <c r="G16" s="262"/>
      <c r="H16" s="262"/>
      <c r="I16" s="262"/>
      <c r="J16" s="262"/>
      <c r="K16" s="262"/>
      <c r="L16" s="262"/>
      <c r="M16" s="262"/>
      <c r="N16" s="262"/>
      <c r="O16" s="262"/>
      <c r="P16" s="262"/>
      <c r="Q16" s="262"/>
      <c r="R16" s="262"/>
      <c r="S16" s="2" t="s">
        <v>229</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226</v>
      </c>
      <c r="F17" s="262">
        <f>Sheet1!B28</f>
        <v>0</v>
      </c>
      <c r="G17" s="262"/>
      <c r="H17" s="262"/>
      <c r="I17" s="262"/>
      <c r="J17" s="262"/>
      <c r="K17" s="262"/>
      <c r="L17" s="262"/>
      <c r="M17" s="262"/>
      <c r="N17" s="262"/>
      <c r="O17" s="262"/>
      <c r="P17" s="262"/>
      <c r="Q17" s="262"/>
      <c r="R17" s="262"/>
      <c r="S17" s="2" t="s">
        <v>230</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227</v>
      </c>
      <c r="F18" s="262">
        <f>Sheet1!B30</f>
        <v>0</v>
      </c>
      <c r="G18" s="262"/>
      <c r="H18" s="262"/>
      <c r="I18" s="262"/>
      <c r="J18" s="262"/>
      <c r="K18" s="262"/>
      <c r="L18" s="262"/>
      <c r="M18" s="262"/>
      <c r="N18" s="262"/>
      <c r="O18" s="262"/>
      <c r="P18" s="262"/>
      <c r="Q18" s="262"/>
      <c r="R18" s="262"/>
      <c r="S18" s="2" t="s">
        <v>223</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5" t="s">
        <v>205</v>
      </c>
      <c r="B20" s="255"/>
      <c r="C20" s="255"/>
      <c r="D20" s="255"/>
      <c r="E20" s="255"/>
      <c r="F20" s="255"/>
      <c r="G20" s="255" t="s">
        <v>262</v>
      </c>
      <c r="H20" s="255"/>
      <c r="I20" s="255"/>
      <c r="J20" s="255"/>
      <c r="K20" s="255"/>
      <c r="L20" s="255"/>
      <c r="M20" s="255"/>
      <c r="N20" s="255"/>
      <c r="O20" s="255"/>
      <c r="P20" s="255"/>
      <c r="Q20" s="255"/>
      <c r="R20" s="255"/>
      <c r="S20" s="255"/>
      <c r="T20" s="255" t="s">
        <v>262</v>
      </c>
      <c r="U20" s="255"/>
      <c r="V20" s="255"/>
      <c r="W20" s="255"/>
      <c r="X20" s="266" t="s">
        <v>233</v>
      </c>
      <c r="Y20" s="267"/>
      <c r="Z20" s="267"/>
      <c r="AA20" s="267"/>
      <c r="AB20" s="267"/>
      <c r="AC20" s="267"/>
      <c r="AD20" s="267"/>
      <c r="AE20" s="267"/>
      <c r="AF20" s="267"/>
      <c r="AG20" s="267"/>
      <c r="AH20" s="267"/>
      <c r="AI20" s="267"/>
      <c r="AJ20" s="268"/>
      <c r="AK20" s="138"/>
      <c r="AL20" s="138"/>
      <c r="AM20" s="138"/>
      <c r="AN20" s="138"/>
      <c r="AO20" s="138"/>
      <c r="AP20" s="138"/>
      <c r="AQ20" s="138"/>
    </row>
    <row r="21" spans="1:43" ht="151.5" customHeight="1">
      <c r="A21" s="256" t="str">
        <f>IF(OR(F9=0,F9="-"),"ซ่อนช่อง",B9)</f>
        <v>จำเลยที่ 1</v>
      </c>
      <c r="B21" s="256"/>
      <c r="C21" s="256"/>
      <c r="D21" s="256"/>
      <c r="E21" s="256"/>
      <c r="F21" s="256"/>
      <c r="G21" s="272"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1" s="273"/>
      <c r="I21" s="273"/>
      <c r="J21" s="273"/>
      <c r="K21" s="273"/>
      <c r="L21" s="273"/>
      <c r="M21" s="273"/>
      <c r="N21" s="273"/>
      <c r="O21" s="273"/>
      <c r="P21" s="273"/>
      <c r="Q21" s="273"/>
      <c r="R21" s="273"/>
      <c r="S21" s="274"/>
      <c r="T21" s="276"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
-
-
-
-
-
-
</v>
      </c>
      <c r="U21" s="276"/>
      <c r="V21" s="276"/>
      <c r="W21" s="276"/>
      <c r="X21" s="269" t="str">
        <f>CONCATENATE(CHAR(10),IF(OR(VLOOKUP(A21,Table1[#All],18,0)="ไม่พบ",VLOOKUP(A21,Table1[#All],18,0)="-"),"-",VLOOKUP(A21,Table1[#All],19,0)))</f>
        <v xml:space="preserve">
</v>
      </c>
      <c r="Y21" s="270"/>
      <c r="Z21" s="270"/>
      <c r="AA21" s="270"/>
      <c r="AB21" s="270"/>
      <c r="AC21" s="270"/>
      <c r="AD21" s="270"/>
      <c r="AE21" s="270"/>
      <c r="AF21" s="270"/>
      <c r="AG21" s="270"/>
      <c r="AH21" s="270"/>
      <c r="AI21" s="270"/>
      <c r="AJ21" s="271"/>
      <c r="AK21" s="138"/>
      <c r="AL21" s="225"/>
      <c r="AM21" s="138"/>
      <c r="AN21" s="231"/>
      <c r="AO21" s="138"/>
      <c r="AP21" s="138"/>
      <c r="AQ21" s="138"/>
    </row>
    <row r="22" spans="1:43" ht="21.75" customHeight="1">
      <c r="A22" s="256"/>
      <c r="B22" s="256"/>
      <c r="C22" s="256"/>
      <c r="D22" s="256"/>
      <c r="E22" s="256"/>
      <c r="F22" s="256"/>
      <c r="G22" s="275" t="s">
        <v>261</v>
      </c>
      <c r="H22" s="275"/>
      <c r="I22" s="275"/>
      <c r="J22" s="275"/>
      <c r="K22" s="275"/>
      <c r="L22" s="275"/>
      <c r="M22" s="275"/>
      <c r="N22" s="275"/>
      <c r="O22" s="275"/>
      <c r="P22" s="275"/>
      <c r="Q22" s="275"/>
      <c r="R22" s="275"/>
      <c r="S22" s="275"/>
      <c r="T22" s="226"/>
      <c r="U22" s="253" t="str">
        <f>IF(Sheet1!U12="พบ","R","£")</f>
        <v>£</v>
      </c>
      <c r="V22" s="253"/>
      <c r="W22" s="228" t="s">
        <v>239</v>
      </c>
      <c r="X22" s="227"/>
      <c r="Y22" s="227"/>
      <c r="Z22" s="229"/>
      <c r="AA22" s="227"/>
      <c r="AB22" s="253" t="str">
        <f>IF(Sheet1!U12="ไม่พบ","R","£")</f>
        <v>£</v>
      </c>
      <c r="AC22" s="253"/>
      <c r="AD22" s="228" t="s">
        <v>238</v>
      </c>
      <c r="AE22" s="227"/>
      <c r="AF22" s="227"/>
      <c r="AG22" s="227"/>
      <c r="AH22" s="227"/>
      <c r="AI22" s="227"/>
      <c r="AJ22" s="230"/>
      <c r="AK22" s="138"/>
      <c r="AL22" s="138"/>
      <c r="AM22" s="138"/>
      <c r="AN22" s="138"/>
      <c r="AO22" s="138"/>
      <c r="AP22" s="223"/>
      <c r="AQ22" s="138"/>
    </row>
    <row r="23" spans="1:43" ht="151.5" customHeight="1">
      <c r="A23" s="256" t="str">
        <f>IF(OR(Y9=0,Y9="-"),"ซ่อนช่อง",S9)</f>
        <v>คู่สมรสจำเลยที่ 1</v>
      </c>
      <c r="B23" s="256"/>
      <c r="C23" s="256"/>
      <c r="D23" s="256"/>
      <c r="E23" s="256"/>
      <c r="F23" s="256"/>
      <c r="G23" s="272" t="str">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3" s="273"/>
      <c r="I23" s="273"/>
      <c r="J23" s="273"/>
      <c r="K23" s="273"/>
      <c r="L23" s="273"/>
      <c r="M23" s="273"/>
      <c r="N23" s="273"/>
      <c r="O23" s="273"/>
      <c r="P23" s="273"/>
      <c r="Q23" s="273"/>
      <c r="R23" s="273"/>
      <c r="S23" s="274"/>
      <c r="T23" s="276" t="str">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 xml:space="preserve">
-
-
-
-
-
-
-
</v>
      </c>
      <c r="U23" s="276"/>
      <c r="V23" s="276"/>
      <c r="W23" s="276"/>
      <c r="X23" s="269" t="str">
        <f>CONCATENATE(CHAR(10),IF(OR(VLOOKUP(A23,Table1[#All],18,0)="ไม่พบ",VLOOKUP(A23,Table1[#All],18,0)="-"),"-",VLOOKUP(A23,Table1[#All],19,0)))</f>
        <v xml:space="preserve">
</v>
      </c>
      <c r="Y23" s="270"/>
      <c r="Z23" s="270"/>
      <c r="AA23" s="270"/>
      <c r="AB23" s="270"/>
      <c r="AC23" s="270"/>
      <c r="AD23" s="270"/>
      <c r="AE23" s="270"/>
      <c r="AF23" s="270"/>
      <c r="AG23" s="270"/>
      <c r="AH23" s="270"/>
      <c r="AI23" s="270"/>
      <c r="AJ23" s="271"/>
      <c r="AK23" s="138"/>
      <c r="AL23" s="225"/>
      <c r="AM23" s="138"/>
      <c r="AN23" s="231"/>
      <c r="AO23" s="138"/>
      <c r="AP23" s="138"/>
      <c r="AQ23" s="138"/>
    </row>
    <row r="24" spans="1:43" ht="21.75" customHeight="1">
      <c r="A24" s="256"/>
      <c r="B24" s="256"/>
      <c r="C24" s="256"/>
      <c r="D24" s="256"/>
      <c r="E24" s="256"/>
      <c r="F24" s="256"/>
      <c r="G24" s="275" t="s">
        <v>261</v>
      </c>
      <c r="H24" s="275"/>
      <c r="I24" s="275"/>
      <c r="J24" s="275"/>
      <c r="K24" s="275"/>
      <c r="L24" s="275"/>
      <c r="M24" s="275"/>
      <c r="N24" s="275"/>
      <c r="O24" s="275"/>
      <c r="P24" s="275"/>
      <c r="Q24" s="275"/>
      <c r="R24" s="275"/>
      <c r="S24" s="275"/>
      <c r="T24" s="226"/>
      <c r="U24" s="253" t="str">
        <f>IF(Sheet1!U14="พบ","R","£")</f>
        <v>£</v>
      </c>
      <c r="V24" s="253"/>
      <c r="W24" s="228" t="s">
        <v>239</v>
      </c>
      <c r="X24" s="227"/>
      <c r="Y24" s="227"/>
      <c r="Z24" s="229"/>
      <c r="AA24" s="227"/>
      <c r="AB24" s="253" t="str">
        <f>IF(Sheet1!U14="ไม่พบ","R","£")</f>
        <v>£</v>
      </c>
      <c r="AC24" s="253"/>
      <c r="AD24" s="228" t="s">
        <v>238</v>
      </c>
      <c r="AE24" s="227"/>
      <c r="AF24" s="227"/>
      <c r="AG24" s="227"/>
      <c r="AH24" s="227"/>
      <c r="AI24" s="227"/>
      <c r="AJ24" s="230"/>
      <c r="AK24" s="138"/>
      <c r="AL24" s="138"/>
      <c r="AM24" s="138"/>
      <c r="AN24" s="138"/>
      <c r="AO24" s="138"/>
      <c r="AP24" s="223"/>
      <c r="AQ24" s="138"/>
    </row>
    <row r="25" spans="1:43" ht="151.5" customHeight="1">
      <c r="A25" s="256" t="str">
        <f>IF(OR(F10=0,F10="-"),"ซ่อนช่อง",B10)</f>
        <v>จำเลยที่ 2</v>
      </c>
      <c r="B25" s="256"/>
      <c r="C25" s="256"/>
      <c r="D25" s="256"/>
      <c r="E25" s="256"/>
      <c r="F25" s="256"/>
      <c r="G25" s="272"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5" s="273"/>
      <c r="I25" s="273"/>
      <c r="J25" s="273"/>
      <c r="K25" s="273"/>
      <c r="L25" s="273"/>
      <c r="M25" s="273"/>
      <c r="N25" s="273"/>
      <c r="O25" s="273"/>
      <c r="P25" s="273"/>
      <c r="Q25" s="273"/>
      <c r="R25" s="273"/>
      <c r="S25" s="274"/>
      <c r="T25" s="276"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
-
-
-
-
-
-
</v>
      </c>
      <c r="U25" s="276"/>
      <c r="V25" s="276"/>
      <c r="W25" s="276"/>
      <c r="X25" s="269" t="str">
        <f>CONCATENATE(CHAR(10),IF(OR(VLOOKUP(A25,Table1[#All],18,0)="ไม่พบ",VLOOKUP(A25,Table1[#All],18,0)="-"),"-",VLOOKUP(A25,Table1[#All],19,0)))</f>
        <v xml:space="preserve">
</v>
      </c>
      <c r="Y25" s="270"/>
      <c r="Z25" s="270"/>
      <c r="AA25" s="270"/>
      <c r="AB25" s="270"/>
      <c r="AC25" s="270"/>
      <c r="AD25" s="270"/>
      <c r="AE25" s="270"/>
      <c r="AF25" s="270"/>
      <c r="AG25" s="270"/>
      <c r="AH25" s="270"/>
      <c r="AI25" s="270"/>
      <c r="AJ25" s="271"/>
      <c r="AK25" s="138"/>
      <c r="AL25" s="225"/>
      <c r="AM25" s="138"/>
      <c r="AN25" s="231"/>
      <c r="AO25" s="138"/>
      <c r="AP25" s="138"/>
      <c r="AQ25" s="138"/>
    </row>
    <row r="26" spans="1:43" ht="21.75" customHeight="1">
      <c r="A26" s="256"/>
      <c r="B26" s="256"/>
      <c r="C26" s="256"/>
      <c r="D26" s="256"/>
      <c r="E26" s="256"/>
      <c r="F26" s="256"/>
      <c r="G26" s="275" t="s">
        <v>261</v>
      </c>
      <c r="H26" s="275"/>
      <c r="I26" s="275"/>
      <c r="J26" s="275"/>
      <c r="K26" s="275"/>
      <c r="L26" s="275"/>
      <c r="M26" s="275"/>
      <c r="N26" s="275"/>
      <c r="O26" s="275"/>
      <c r="P26" s="275"/>
      <c r="Q26" s="275"/>
      <c r="R26" s="275"/>
      <c r="S26" s="275"/>
      <c r="T26" s="226"/>
      <c r="U26" s="253" t="str">
        <f>IF(Sheet1!U16="พบ","R","£")</f>
        <v>£</v>
      </c>
      <c r="V26" s="253"/>
      <c r="W26" s="228" t="s">
        <v>239</v>
      </c>
      <c r="X26" s="227"/>
      <c r="Y26" s="227"/>
      <c r="Z26" s="229"/>
      <c r="AA26" s="227"/>
      <c r="AB26" s="253" t="str">
        <f>IF(Sheet1!U16="ไม่พบ","R","£")</f>
        <v>£</v>
      </c>
      <c r="AC26" s="253"/>
      <c r="AD26" s="228" t="s">
        <v>238</v>
      </c>
      <c r="AE26" s="227"/>
      <c r="AF26" s="227"/>
      <c r="AG26" s="227"/>
      <c r="AH26" s="227"/>
      <c r="AI26" s="227"/>
      <c r="AJ26" s="230"/>
      <c r="AK26" s="138"/>
      <c r="AL26" s="138"/>
      <c r="AM26" s="138"/>
      <c r="AN26" s="138"/>
      <c r="AO26" s="138"/>
      <c r="AP26" s="223"/>
      <c r="AQ26" s="138"/>
    </row>
    <row r="27" spans="1:43" ht="151.5" customHeight="1">
      <c r="A27" s="256" t="str">
        <f>IF(OR(Y10=0,Y10="-"),"ซ่อนช่อง",S10)</f>
        <v>ซ่อนช่อง</v>
      </c>
      <c r="B27" s="256"/>
      <c r="C27" s="256"/>
      <c r="D27" s="256"/>
      <c r="E27" s="256"/>
      <c r="F27" s="256"/>
      <c r="G27" s="272" t="e">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#N/A</v>
      </c>
      <c r="H27" s="273"/>
      <c r="I27" s="273"/>
      <c r="J27" s="273"/>
      <c r="K27" s="273"/>
      <c r="L27" s="273"/>
      <c r="M27" s="273"/>
      <c r="N27" s="273"/>
      <c r="O27" s="273"/>
      <c r="P27" s="273"/>
      <c r="Q27" s="273"/>
      <c r="R27" s="273"/>
      <c r="S27" s="274"/>
      <c r="T27" s="276" t="e">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#N/A</v>
      </c>
      <c r="U27" s="276"/>
      <c r="V27" s="276"/>
      <c r="W27" s="276"/>
      <c r="X27" s="269" t="e">
        <f>CONCATENATE(CHAR(10),IF(OR(VLOOKUP(A27,Table1[#All],18,0)="ไม่พบ",VLOOKUP(A27,Table1[#All],18,0)="-"),"-",VLOOKUP(A27,Table1[#All],19,0)))</f>
        <v>#N/A</v>
      </c>
      <c r="Y27" s="270"/>
      <c r="Z27" s="270"/>
      <c r="AA27" s="270"/>
      <c r="AB27" s="270"/>
      <c r="AC27" s="270"/>
      <c r="AD27" s="270"/>
      <c r="AE27" s="270"/>
      <c r="AF27" s="270"/>
      <c r="AG27" s="270"/>
      <c r="AH27" s="270"/>
      <c r="AI27" s="270"/>
      <c r="AJ27" s="271"/>
      <c r="AK27" s="138"/>
      <c r="AL27" s="225"/>
      <c r="AM27" s="138"/>
      <c r="AN27" s="231"/>
      <c r="AO27" s="138"/>
      <c r="AP27" s="138"/>
      <c r="AQ27" s="138"/>
    </row>
    <row r="28" spans="1:43" ht="21.75" customHeight="1">
      <c r="A28" s="256"/>
      <c r="B28" s="256"/>
      <c r="C28" s="256"/>
      <c r="D28" s="256"/>
      <c r="E28" s="256"/>
      <c r="F28" s="256"/>
      <c r="G28" s="275" t="s">
        <v>261</v>
      </c>
      <c r="H28" s="275"/>
      <c r="I28" s="275"/>
      <c r="J28" s="275"/>
      <c r="K28" s="275"/>
      <c r="L28" s="275"/>
      <c r="M28" s="275"/>
      <c r="N28" s="275"/>
      <c r="O28" s="275"/>
      <c r="P28" s="275"/>
      <c r="Q28" s="275"/>
      <c r="R28" s="275"/>
      <c r="S28" s="275"/>
      <c r="T28" s="226"/>
      <c r="U28" s="253" t="str">
        <f>IF(Sheet1!U18="พบ","R","£")</f>
        <v>£</v>
      </c>
      <c r="V28" s="253"/>
      <c r="W28" s="228" t="s">
        <v>239</v>
      </c>
      <c r="X28" s="227"/>
      <c r="Y28" s="227"/>
      <c r="Z28" s="229"/>
      <c r="AA28" s="227"/>
      <c r="AB28" s="253" t="str">
        <f>IF(Sheet1!U18="ไม่พบ","R","£")</f>
        <v>£</v>
      </c>
      <c r="AC28" s="253"/>
      <c r="AD28" s="228" t="s">
        <v>238</v>
      </c>
      <c r="AE28" s="227"/>
      <c r="AF28" s="227"/>
      <c r="AG28" s="227"/>
      <c r="AH28" s="227"/>
      <c r="AI28" s="227"/>
      <c r="AJ28" s="230"/>
      <c r="AK28" s="138"/>
      <c r="AL28" s="138"/>
      <c r="AM28" s="138"/>
      <c r="AN28" s="138"/>
      <c r="AO28" s="138"/>
      <c r="AP28" s="223"/>
      <c r="AQ28" s="138"/>
    </row>
    <row r="29" spans="1:43" ht="151.5" customHeight="1">
      <c r="A29" s="256" t="str">
        <f>IF(OR(F11=0,F11="-"),"ซ่อนช่อง",B11)</f>
        <v>จำเลยที่ 3</v>
      </c>
      <c r="B29" s="256"/>
      <c r="C29" s="256"/>
      <c r="D29" s="256"/>
      <c r="E29" s="256"/>
      <c r="F29" s="256"/>
      <c r="G29" s="272" t="str">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9" s="273"/>
      <c r="I29" s="273"/>
      <c r="J29" s="273"/>
      <c r="K29" s="273"/>
      <c r="L29" s="273"/>
      <c r="M29" s="273"/>
      <c r="N29" s="273"/>
      <c r="O29" s="273"/>
      <c r="P29" s="273"/>
      <c r="Q29" s="273"/>
      <c r="R29" s="273"/>
      <c r="S29" s="274"/>
      <c r="T29" s="276" t="str">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 xml:space="preserve">
-
-
-
-
-
-
-
</v>
      </c>
      <c r="U29" s="276"/>
      <c r="V29" s="276"/>
      <c r="W29" s="276"/>
      <c r="X29" s="269" t="str">
        <f>CONCATENATE(CHAR(10),IF(OR(VLOOKUP(A29,Table1[#All],18,0)="ไม่พบ",VLOOKUP(A29,Table1[#All],18,0)="-"),"-",VLOOKUP(A29,Table1[#All],19,0)))</f>
        <v xml:space="preserve">
</v>
      </c>
      <c r="Y29" s="270"/>
      <c r="Z29" s="270"/>
      <c r="AA29" s="270"/>
      <c r="AB29" s="270"/>
      <c r="AC29" s="270"/>
      <c r="AD29" s="270"/>
      <c r="AE29" s="270"/>
      <c r="AF29" s="270"/>
      <c r="AG29" s="270"/>
      <c r="AH29" s="270"/>
      <c r="AI29" s="270"/>
      <c r="AJ29" s="271"/>
      <c r="AK29" s="138"/>
      <c r="AL29" s="225"/>
      <c r="AM29" s="138"/>
      <c r="AN29" s="231"/>
      <c r="AO29" s="138"/>
      <c r="AP29" s="138"/>
      <c r="AQ29" s="138"/>
    </row>
    <row r="30" spans="1:43" ht="21.75" customHeight="1">
      <c r="A30" s="256"/>
      <c r="B30" s="256"/>
      <c r="C30" s="256"/>
      <c r="D30" s="256"/>
      <c r="E30" s="256"/>
      <c r="F30" s="256"/>
      <c r="G30" s="275" t="s">
        <v>261</v>
      </c>
      <c r="H30" s="275"/>
      <c r="I30" s="275"/>
      <c r="J30" s="275"/>
      <c r="K30" s="275"/>
      <c r="L30" s="275"/>
      <c r="M30" s="275"/>
      <c r="N30" s="275"/>
      <c r="O30" s="275"/>
      <c r="P30" s="275"/>
      <c r="Q30" s="275"/>
      <c r="R30" s="275"/>
      <c r="S30" s="275"/>
      <c r="T30" s="226"/>
      <c r="U30" s="253" t="str">
        <f>IF(Sheet1!U20="พบ","R","£")</f>
        <v>£</v>
      </c>
      <c r="V30" s="253"/>
      <c r="W30" s="228" t="s">
        <v>239</v>
      </c>
      <c r="X30" s="227"/>
      <c r="Y30" s="227"/>
      <c r="Z30" s="229"/>
      <c r="AA30" s="227"/>
      <c r="AB30" s="253" t="str">
        <f>IF(Sheet1!U20="ไม่พบ","R","£")</f>
        <v>£</v>
      </c>
      <c r="AC30" s="253"/>
      <c r="AD30" s="228" t="s">
        <v>238</v>
      </c>
      <c r="AE30" s="227"/>
      <c r="AF30" s="227"/>
      <c r="AG30" s="227"/>
      <c r="AH30" s="227"/>
      <c r="AI30" s="227"/>
      <c r="AJ30" s="230"/>
      <c r="AK30" s="138"/>
      <c r="AL30" s="138"/>
      <c r="AM30" s="138"/>
      <c r="AN30" s="138"/>
      <c r="AO30" s="138"/>
      <c r="AP30" s="223"/>
      <c r="AQ30" s="138"/>
    </row>
    <row r="31" spans="1:43" ht="151.5" customHeight="1">
      <c r="A31" s="256" t="str">
        <f>IF(OR(Y11=0,Y11="-"),"ซ่อนช่อง",S11)</f>
        <v>ซ่อนช่อง</v>
      </c>
      <c r="B31" s="256"/>
      <c r="C31" s="256"/>
      <c r="D31" s="256"/>
      <c r="E31" s="256"/>
      <c r="F31" s="256"/>
      <c r="G31" s="272" t="e">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#N/A</v>
      </c>
      <c r="H31" s="273"/>
      <c r="I31" s="273"/>
      <c r="J31" s="273"/>
      <c r="K31" s="273"/>
      <c r="L31" s="273"/>
      <c r="M31" s="273"/>
      <c r="N31" s="273"/>
      <c r="O31" s="273"/>
      <c r="P31" s="273"/>
      <c r="Q31" s="273"/>
      <c r="R31" s="273"/>
      <c r="S31" s="274"/>
      <c r="T31" s="276" t="e">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#N/A</v>
      </c>
      <c r="U31" s="276"/>
      <c r="V31" s="276"/>
      <c r="W31" s="276"/>
      <c r="X31" s="269" t="e">
        <f>CONCATENATE(CHAR(10),IF(OR(VLOOKUP(A31,Table1[#All],18,0)="ไม่พบ",VLOOKUP(A31,Table1[#All],18,0)="-"),"-",VLOOKUP(A31,Table1[#All],19,0)))</f>
        <v>#N/A</v>
      </c>
      <c r="Y31" s="270"/>
      <c r="Z31" s="270"/>
      <c r="AA31" s="270"/>
      <c r="AB31" s="270"/>
      <c r="AC31" s="270"/>
      <c r="AD31" s="270"/>
      <c r="AE31" s="270"/>
      <c r="AF31" s="270"/>
      <c r="AG31" s="270"/>
      <c r="AH31" s="270"/>
      <c r="AI31" s="270"/>
      <c r="AJ31" s="271"/>
      <c r="AK31" s="138"/>
      <c r="AL31" s="225"/>
      <c r="AM31" s="138"/>
      <c r="AN31" s="231"/>
      <c r="AO31" s="138"/>
      <c r="AP31" s="138"/>
      <c r="AQ31" s="138"/>
    </row>
    <row r="32" spans="1:43" ht="21.75" customHeight="1">
      <c r="A32" s="256"/>
      <c r="B32" s="256"/>
      <c r="C32" s="256"/>
      <c r="D32" s="256"/>
      <c r="E32" s="256"/>
      <c r="F32" s="256"/>
      <c r="G32" s="275" t="s">
        <v>261</v>
      </c>
      <c r="H32" s="275"/>
      <c r="I32" s="275"/>
      <c r="J32" s="275"/>
      <c r="K32" s="275"/>
      <c r="L32" s="275"/>
      <c r="M32" s="275"/>
      <c r="N32" s="275"/>
      <c r="O32" s="275"/>
      <c r="P32" s="275"/>
      <c r="Q32" s="275"/>
      <c r="R32" s="275"/>
      <c r="S32" s="275"/>
      <c r="T32" s="226"/>
      <c r="U32" s="253" t="str">
        <f>IF(Sheet1!U22="พบ","R","£")</f>
        <v>£</v>
      </c>
      <c r="V32" s="253"/>
      <c r="W32" s="228" t="s">
        <v>239</v>
      </c>
      <c r="X32" s="227"/>
      <c r="Y32" s="227"/>
      <c r="Z32" s="229"/>
      <c r="AA32" s="227"/>
      <c r="AB32" s="253" t="str">
        <f>IF(Sheet1!U22="ไม่พบ","R","£")</f>
        <v>£</v>
      </c>
      <c r="AC32" s="253"/>
      <c r="AD32" s="228" t="s">
        <v>238</v>
      </c>
      <c r="AE32" s="227"/>
      <c r="AF32" s="227"/>
      <c r="AG32" s="227"/>
      <c r="AH32" s="227"/>
      <c r="AI32" s="227"/>
      <c r="AJ32" s="230"/>
      <c r="AK32" s="138"/>
      <c r="AL32" s="138"/>
      <c r="AM32" s="138"/>
      <c r="AN32" s="138"/>
      <c r="AO32" s="138"/>
      <c r="AP32" s="223"/>
      <c r="AQ32" s="138"/>
    </row>
    <row r="33" spans="1:43" ht="151.5" customHeight="1">
      <c r="A33" s="256" t="str">
        <f>IF(OR(F12=0,F12="-"),"ซ่อนช่อง",B12)</f>
        <v>จำเลยที่ 4</v>
      </c>
      <c r="B33" s="256"/>
      <c r="C33" s="256"/>
      <c r="D33" s="256"/>
      <c r="E33" s="256"/>
      <c r="F33" s="256"/>
      <c r="G33" s="272" t="str">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33" s="273"/>
      <c r="I33" s="273"/>
      <c r="J33" s="273"/>
      <c r="K33" s="273"/>
      <c r="L33" s="273"/>
      <c r="M33" s="273"/>
      <c r="N33" s="273"/>
      <c r="O33" s="273"/>
      <c r="P33" s="273"/>
      <c r="Q33" s="273"/>
      <c r="R33" s="273"/>
      <c r="S33" s="274"/>
      <c r="T33" s="276" t="str">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 xml:space="preserve">
-
-
-
-
-
-
-
</v>
      </c>
      <c r="U33" s="276"/>
      <c r="V33" s="276"/>
      <c r="W33" s="276"/>
      <c r="X33" s="269" t="str">
        <f>CONCATENATE(CHAR(10),IF(OR(VLOOKUP(A33,Table1[#All],18,0)="ไม่พบ",VLOOKUP(A33,Table1[#All],18,0)="-"),"-",VLOOKUP(A33,Table1[#All],19,0)))</f>
        <v xml:space="preserve">
-</v>
      </c>
      <c r="Y33" s="270"/>
      <c r="Z33" s="270"/>
      <c r="AA33" s="270"/>
      <c r="AB33" s="270"/>
      <c r="AC33" s="270"/>
      <c r="AD33" s="270"/>
      <c r="AE33" s="270"/>
      <c r="AF33" s="270"/>
      <c r="AG33" s="270"/>
      <c r="AH33" s="270"/>
      <c r="AI33" s="270"/>
      <c r="AJ33" s="271"/>
      <c r="AK33" s="138"/>
      <c r="AL33" s="225"/>
      <c r="AM33" s="138"/>
      <c r="AN33" s="231"/>
      <c r="AO33" s="138"/>
      <c r="AP33" s="138"/>
      <c r="AQ33" s="138"/>
    </row>
    <row r="34" spans="1:43" ht="21.75" customHeight="1">
      <c r="A34" s="256"/>
      <c r="B34" s="256"/>
      <c r="C34" s="256"/>
      <c r="D34" s="256"/>
      <c r="E34" s="256"/>
      <c r="F34" s="256"/>
      <c r="G34" s="275" t="s">
        <v>261</v>
      </c>
      <c r="H34" s="275"/>
      <c r="I34" s="275"/>
      <c r="J34" s="275"/>
      <c r="K34" s="275"/>
      <c r="L34" s="275"/>
      <c r="M34" s="275"/>
      <c r="N34" s="275"/>
      <c r="O34" s="275"/>
      <c r="P34" s="275"/>
      <c r="Q34" s="275"/>
      <c r="R34" s="275"/>
      <c r="S34" s="275"/>
      <c r="T34" s="226"/>
      <c r="U34" s="253" t="str">
        <f>IF(Sheet1!U24="พบ","R","£")</f>
        <v>£</v>
      </c>
      <c r="V34" s="253"/>
      <c r="W34" s="228" t="s">
        <v>239</v>
      </c>
      <c r="X34" s="227"/>
      <c r="Y34" s="227"/>
      <c r="Z34" s="229"/>
      <c r="AA34" s="227"/>
      <c r="AB34" s="253" t="str">
        <f>IF(Sheet1!U24="ไม่พบ","R","£")</f>
        <v>£</v>
      </c>
      <c r="AC34" s="253"/>
      <c r="AD34" s="228" t="s">
        <v>238</v>
      </c>
      <c r="AE34" s="227"/>
      <c r="AF34" s="227"/>
      <c r="AG34" s="227"/>
      <c r="AH34" s="227"/>
      <c r="AI34" s="227"/>
      <c r="AJ34" s="230"/>
      <c r="AK34" s="138"/>
      <c r="AL34" s="138"/>
      <c r="AM34" s="138"/>
      <c r="AN34" s="138"/>
      <c r="AO34" s="138"/>
      <c r="AP34" s="223"/>
      <c r="AQ34" s="138"/>
    </row>
    <row r="35" spans="1:43" ht="151.5" customHeight="1">
      <c r="A35" s="256" t="str">
        <f>IF(OR(Y12=0,Y12="-"),"ซ่อนช่อง",S12)</f>
        <v>ซ่อนช่อง</v>
      </c>
      <c r="B35" s="256"/>
      <c r="C35" s="256"/>
      <c r="D35" s="256"/>
      <c r="E35" s="256"/>
      <c r="F35" s="256"/>
      <c r="G35" s="272"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73"/>
      <c r="I35" s="273"/>
      <c r="J35" s="273"/>
      <c r="K35" s="273"/>
      <c r="L35" s="273"/>
      <c r="M35" s="273"/>
      <c r="N35" s="273"/>
      <c r="O35" s="273"/>
      <c r="P35" s="273"/>
      <c r="Q35" s="273"/>
      <c r="R35" s="273"/>
      <c r="S35" s="274"/>
      <c r="T35" s="276"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76"/>
      <c r="V35" s="276"/>
      <c r="W35" s="276"/>
      <c r="X35" s="269" t="e">
        <f>CONCATENATE(CHAR(10),IF(OR(VLOOKUP(A35,Table1[#All],18,0)="ไม่พบ",VLOOKUP(A35,Table1[#All],18,0)="-"),"-",VLOOKUP(A35,Table1[#All],19,0)))</f>
        <v>#N/A</v>
      </c>
      <c r="Y35" s="270"/>
      <c r="Z35" s="270"/>
      <c r="AA35" s="270"/>
      <c r="AB35" s="270"/>
      <c r="AC35" s="270"/>
      <c r="AD35" s="270"/>
      <c r="AE35" s="270"/>
      <c r="AF35" s="270"/>
      <c r="AG35" s="270"/>
      <c r="AH35" s="270"/>
      <c r="AI35" s="270"/>
      <c r="AJ35" s="271"/>
      <c r="AK35" s="138"/>
      <c r="AL35" s="225"/>
      <c r="AM35" s="138"/>
      <c r="AN35" s="231"/>
      <c r="AO35" s="138"/>
      <c r="AP35" s="138"/>
      <c r="AQ35" s="138"/>
    </row>
    <row r="36" spans="1:43" ht="21.75" customHeight="1">
      <c r="A36" s="256"/>
      <c r="B36" s="256"/>
      <c r="C36" s="256"/>
      <c r="D36" s="256"/>
      <c r="E36" s="256"/>
      <c r="F36" s="256"/>
      <c r="G36" s="275" t="s">
        <v>261</v>
      </c>
      <c r="H36" s="275"/>
      <c r="I36" s="275"/>
      <c r="J36" s="275"/>
      <c r="K36" s="275"/>
      <c r="L36" s="275"/>
      <c r="M36" s="275"/>
      <c r="N36" s="275"/>
      <c r="O36" s="275"/>
      <c r="P36" s="275"/>
      <c r="Q36" s="275"/>
      <c r="R36" s="275"/>
      <c r="S36" s="275"/>
      <c r="T36" s="226"/>
      <c r="U36" s="253" t="str">
        <f>IF(Sheet1!U26="พบ","R","£")</f>
        <v>£</v>
      </c>
      <c r="V36" s="253"/>
      <c r="W36" s="228" t="s">
        <v>239</v>
      </c>
      <c r="X36" s="227"/>
      <c r="Y36" s="227"/>
      <c r="Z36" s="229"/>
      <c r="AA36" s="227"/>
      <c r="AB36" s="253" t="str">
        <f>IF(Sheet1!U26="ไม่พบ","R","£")</f>
        <v>£</v>
      </c>
      <c r="AC36" s="253"/>
      <c r="AD36" s="228" t="s">
        <v>238</v>
      </c>
      <c r="AE36" s="227"/>
      <c r="AF36" s="227"/>
      <c r="AG36" s="227"/>
      <c r="AH36" s="227"/>
      <c r="AI36" s="227"/>
      <c r="AJ36" s="230"/>
      <c r="AK36" s="138"/>
      <c r="AL36" s="138"/>
      <c r="AM36" s="138"/>
      <c r="AN36" s="138"/>
      <c r="AO36" s="138"/>
      <c r="AP36" s="223"/>
      <c r="AQ36" s="138"/>
    </row>
    <row r="37" spans="1:43" ht="151.5" customHeight="1">
      <c r="A37" s="256" t="str">
        <f>IF(OR(F13=0,F13="-"),"ซ่อนช่อง",B13)</f>
        <v>ซ่อนช่อง</v>
      </c>
      <c r="B37" s="256"/>
      <c r="C37" s="256"/>
      <c r="D37" s="256"/>
      <c r="E37" s="256"/>
      <c r="F37" s="256"/>
      <c r="G37" s="272"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73"/>
      <c r="I37" s="273"/>
      <c r="J37" s="273"/>
      <c r="K37" s="273"/>
      <c r="L37" s="273"/>
      <c r="M37" s="273"/>
      <c r="N37" s="273"/>
      <c r="O37" s="273"/>
      <c r="P37" s="273"/>
      <c r="Q37" s="273"/>
      <c r="R37" s="273"/>
      <c r="S37" s="274"/>
      <c r="T37" s="276"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76"/>
      <c r="V37" s="276"/>
      <c r="W37" s="276"/>
      <c r="X37" s="269" t="e">
        <f>CONCATENATE(CHAR(10),IF(OR(VLOOKUP(A37,Table1[#All],18,0)="ไม่พบ",VLOOKUP(A37,Table1[#All],18,0)="-"),"-",VLOOKUP(A37,Table1[#All],19,0)))</f>
        <v>#N/A</v>
      </c>
      <c r="Y37" s="270"/>
      <c r="Z37" s="270"/>
      <c r="AA37" s="270"/>
      <c r="AB37" s="270"/>
      <c r="AC37" s="270"/>
      <c r="AD37" s="270"/>
      <c r="AE37" s="270"/>
      <c r="AF37" s="270"/>
      <c r="AG37" s="270"/>
      <c r="AH37" s="270"/>
      <c r="AI37" s="270"/>
      <c r="AJ37" s="271"/>
      <c r="AK37" s="138"/>
      <c r="AL37" s="225"/>
      <c r="AM37" s="138"/>
      <c r="AN37" s="231"/>
      <c r="AO37" s="138"/>
      <c r="AP37" s="138"/>
      <c r="AQ37" s="138"/>
    </row>
    <row r="38" spans="1:43" ht="21.75" customHeight="1">
      <c r="A38" s="256"/>
      <c r="B38" s="256"/>
      <c r="C38" s="256"/>
      <c r="D38" s="256"/>
      <c r="E38" s="256"/>
      <c r="F38" s="256"/>
      <c r="G38" s="275" t="s">
        <v>261</v>
      </c>
      <c r="H38" s="275"/>
      <c r="I38" s="275"/>
      <c r="J38" s="275"/>
      <c r="K38" s="275"/>
      <c r="L38" s="275"/>
      <c r="M38" s="275"/>
      <c r="N38" s="275"/>
      <c r="O38" s="275"/>
      <c r="P38" s="275"/>
      <c r="Q38" s="275"/>
      <c r="R38" s="275"/>
      <c r="S38" s="275"/>
      <c r="T38" s="226"/>
      <c r="U38" s="253" t="str">
        <f>IF(Sheet1!U28="พบ","R","£")</f>
        <v>£</v>
      </c>
      <c r="V38" s="253"/>
      <c r="W38" s="228" t="s">
        <v>239</v>
      </c>
      <c r="X38" s="227"/>
      <c r="Y38" s="227"/>
      <c r="Z38" s="229"/>
      <c r="AA38" s="227"/>
      <c r="AB38" s="253" t="str">
        <f>IF(Sheet1!U28="ไม่พบ","R","£")</f>
        <v>£</v>
      </c>
      <c r="AC38" s="253"/>
      <c r="AD38" s="228" t="s">
        <v>238</v>
      </c>
      <c r="AE38" s="227"/>
      <c r="AF38" s="227"/>
      <c r="AG38" s="227"/>
      <c r="AH38" s="227"/>
      <c r="AI38" s="227"/>
      <c r="AJ38" s="230"/>
      <c r="AK38" s="138"/>
      <c r="AL38" s="138"/>
      <c r="AM38" s="138"/>
      <c r="AN38" s="138"/>
      <c r="AO38" s="138"/>
      <c r="AP38" s="223"/>
      <c r="AQ38" s="138"/>
    </row>
    <row r="39" spans="1:43" ht="151.5" customHeight="1">
      <c r="A39" s="256" t="str">
        <f>IF(OR(Y13=0,Y13="-"),"ซ่อนช่อง",S13)</f>
        <v>ซ่อนช่อง</v>
      </c>
      <c r="B39" s="256"/>
      <c r="C39" s="256"/>
      <c r="D39" s="256"/>
      <c r="E39" s="256"/>
      <c r="F39" s="256"/>
      <c r="G39" s="272"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73"/>
      <c r="I39" s="273"/>
      <c r="J39" s="273"/>
      <c r="K39" s="273"/>
      <c r="L39" s="273"/>
      <c r="M39" s="273"/>
      <c r="N39" s="273"/>
      <c r="O39" s="273"/>
      <c r="P39" s="273"/>
      <c r="Q39" s="273"/>
      <c r="R39" s="273"/>
      <c r="S39" s="274"/>
      <c r="T39" s="276"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76"/>
      <c r="V39" s="276"/>
      <c r="W39" s="276"/>
      <c r="X39" s="269" t="e">
        <f>CONCATENATE(CHAR(10),IF(OR(VLOOKUP(A39,Table1[#All],18,0)="ไม่พบ",VLOOKUP(A39,Table1[#All],18,0)="-"),"-",VLOOKUP(A39,Table1[#All],19,0)))</f>
        <v>#N/A</v>
      </c>
      <c r="Y39" s="270"/>
      <c r="Z39" s="270"/>
      <c r="AA39" s="270"/>
      <c r="AB39" s="270"/>
      <c r="AC39" s="270"/>
      <c r="AD39" s="270"/>
      <c r="AE39" s="270"/>
      <c r="AF39" s="270"/>
      <c r="AG39" s="270"/>
      <c r="AH39" s="270"/>
      <c r="AI39" s="270"/>
      <c r="AJ39" s="271"/>
      <c r="AK39" s="138"/>
      <c r="AL39" s="225"/>
      <c r="AM39" s="138"/>
      <c r="AN39" s="231"/>
      <c r="AO39" s="138"/>
      <c r="AP39" s="138"/>
      <c r="AQ39" s="138"/>
    </row>
    <row r="40" spans="1:43" ht="21.75" customHeight="1">
      <c r="A40" s="256"/>
      <c r="B40" s="256"/>
      <c r="C40" s="256"/>
      <c r="D40" s="256"/>
      <c r="E40" s="256"/>
      <c r="F40" s="256"/>
      <c r="G40" s="275" t="s">
        <v>261</v>
      </c>
      <c r="H40" s="275"/>
      <c r="I40" s="275"/>
      <c r="J40" s="275"/>
      <c r="K40" s="275"/>
      <c r="L40" s="275"/>
      <c r="M40" s="275"/>
      <c r="N40" s="275"/>
      <c r="O40" s="275"/>
      <c r="P40" s="275"/>
      <c r="Q40" s="275"/>
      <c r="R40" s="275"/>
      <c r="S40" s="275"/>
      <c r="T40" s="226"/>
      <c r="U40" s="253" t="str">
        <f>IF(Sheet1!U30="พบ","R","£")</f>
        <v>£</v>
      </c>
      <c r="V40" s="253"/>
      <c r="W40" s="228" t="s">
        <v>239</v>
      </c>
      <c r="X40" s="227"/>
      <c r="Y40" s="227"/>
      <c r="Z40" s="229"/>
      <c r="AA40" s="227"/>
      <c r="AB40" s="253" t="str">
        <f>IF(Sheet1!U30="ไม่พบ","R","£")</f>
        <v>£</v>
      </c>
      <c r="AC40" s="253"/>
      <c r="AD40" s="228" t="s">
        <v>238</v>
      </c>
      <c r="AE40" s="227"/>
      <c r="AF40" s="227"/>
      <c r="AG40" s="227"/>
      <c r="AH40" s="227"/>
      <c r="AI40" s="227"/>
      <c r="AJ40" s="230"/>
      <c r="AK40" s="138"/>
      <c r="AL40" s="138"/>
      <c r="AM40" s="138"/>
      <c r="AN40" s="138"/>
      <c r="AO40" s="138"/>
      <c r="AP40" s="223"/>
      <c r="AQ40" s="138"/>
    </row>
    <row r="41" spans="1:43" ht="151.5" customHeight="1">
      <c r="A41" s="256" t="str">
        <f>IF(OR(F14=0,F14="-"),"ซ่อนช่อง",B14)</f>
        <v>ซ่อนช่อง</v>
      </c>
      <c r="B41" s="256"/>
      <c r="C41" s="256"/>
      <c r="D41" s="256"/>
      <c r="E41" s="256"/>
      <c r="F41" s="256"/>
      <c r="G41" s="272"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73"/>
      <c r="I41" s="273"/>
      <c r="J41" s="273"/>
      <c r="K41" s="273"/>
      <c r="L41" s="273"/>
      <c r="M41" s="273"/>
      <c r="N41" s="273"/>
      <c r="O41" s="273"/>
      <c r="P41" s="273"/>
      <c r="Q41" s="273"/>
      <c r="R41" s="273"/>
      <c r="S41" s="274"/>
      <c r="T41" s="276"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76"/>
      <c r="V41" s="276"/>
      <c r="W41" s="276"/>
      <c r="X41" s="269" t="e">
        <f>CONCATENATE(CHAR(10),IF(OR(VLOOKUP(A41,Table1[#All],18,0)="ไม่พบ",VLOOKUP(A41,Table1[#All],18,0)="-"),"-",VLOOKUP(A41,Table1[#All],19,0)))</f>
        <v>#N/A</v>
      </c>
      <c r="Y41" s="270"/>
      <c r="Z41" s="270"/>
      <c r="AA41" s="270"/>
      <c r="AB41" s="270"/>
      <c r="AC41" s="270"/>
      <c r="AD41" s="270"/>
      <c r="AE41" s="270"/>
      <c r="AF41" s="270"/>
      <c r="AG41" s="270"/>
      <c r="AH41" s="270"/>
      <c r="AI41" s="270"/>
      <c r="AJ41" s="271"/>
      <c r="AK41" s="138"/>
      <c r="AL41" s="225"/>
      <c r="AM41" s="138"/>
      <c r="AN41" s="231"/>
      <c r="AO41" s="138"/>
      <c r="AP41" s="138"/>
      <c r="AQ41" s="138"/>
    </row>
    <row r="42" spans="1:43" ht="21.75" customHeight="1">
      <c r="A42" s="256"/>
      <c r="B42" s="256"/>
      <c r="C42" s="256"/>
      <c r="D42" s="256"/>
      <c r="E42" s="256"/>
      <c r="F42" s="256"/>
      <c r="G42" s="275" t="s">
        <v>261</v>
      </c>
      <c r="H42" s="275"/>
      <c r="I42" s="275"/>
      <c r="J42" s="275"/>
      <c r="K42" s="275"/>
      <c r="L42" s="275"/>
      <c r="M42" s="275"/>
      <c r="N42" s="275"/>
      <c r="O42" s="275"/>
      <c r="P42" s="275"/>
      <c r="Q42" s="275"/>
      <c r="R42" s="275"/>
      <c r="S42" s="275"/>
      <c r="T42" s="226"/>
      <c r="U42" s="253" t="str">
        <f>IF(Sheet1!U32="พบ","R","£")</f>
        <v>£</v>
      </c>
      <c r="V42" s="253"/>
      <c r="W42" s="228" t="s">
        <v>239</v>
      </c>
      <c r="X42" s="227"/>
      <c r="Y42" s="227"/>
      <c r="Z42" s="229"/>
      <c r="AA42" s="227"/>
      <c r="AB42" s="253" t="str">
        <f>IF(Sheet1!U32="ไม่พบ","R","£")</f>
        <v>£</v>
      </c>
      <c r="AC42" s="253"/>
      <c r="AD42" s="228" t="s">
        <v>238</v>
      </c>
      <c r="AE42" s="227"/>
      <c r="AF42" s="227"/>
      <c r="AG42" s="227"/>
      <c r="AH42" s="227"/>
      <c r="AI42" s="227"/>
      <c r="AJ42" s="230"/>
      <c r="AK42" s="138"/>
      <c r="AL42" s="138"/>
      <c r="AM42" s="138"/>
      <c r="AN42" s="138"/>
      <c r="AO42" s="138"/>
      <c r="AP42" s="223"/>
      <c r="AQ42" s="138"/>
    </row>
    <row r="43" spans="1:43" ht="151.5" customHeight="1">
      <c r="A43" s="256" t="str">
        <f>IF(OR(Y14=0,Y14="-"),"ซ่อนช่อง",S14)</f>
        <v>ซ่อนช่อง</v>
      </c>
      <c r="B43" s="256"/>
      <c r="C43" s="256"/>
      <c r="D43" s="256"/>
      <c r="E43" s="256"/>
      <c r="F43" s="256"/>
      <c r="G43" s="272"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73"/>
      <c r="I43" s="273"/>
      <c r="J43" s="273"/>
      <c r="K43" s="273"/>
      <c r="L43" s="273"/>
      <c r="M43" s="273"/>
      <c r="N43" s="273"/>
      <c r="O43" s="273"/>
      <c r="P43" s="273"/>
      <c r="Q43" s="273"/>
      <c r="R43" s="273"/>
      <c r="S43" s="274"/>
      <c r="T43" s="276"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76"/>
      <c r="V43" s="276"/>
      <c r="W43" s="276"/>
      <c r="X43" s="269" t="e">
        <f>CONCATENATE(CHAR(10),IF(OR(VLOOKUP(A43,Table1[#All],18,0)="ไม่พบ",VLOOKUP(A43,Table1[#All],18,0)="-"),"-",VLOOKUP(A43,Table1[#All],19,0)))</f>
        <v>#N/A</v>
      </c>
      <c r="Y43" s="270"/>
      <c r="Z43" s="270"/>
      <c r="AA43" s="270"/>
      <c r="AB43" s="270"/>
      <c r="AC43" s="270"/>
      <c r="AD43" s="270"/>
      <c r="AE43" s="270"/>
      <c r="AF43" s="270"/>
      <c r="AG43" s="270"/>
      <c r="AH43" s="270"/>
      <c r="AI43" s="270"/>
      <c r="AJ43" s="271"/>
      <c r="AK43" s="138"/>
      <c r="AL43" s="225"/>
      <c r="AM43" s="138"/>
      <c r="AN43" s="231"/>
      <c r="AO43" s="138"/>
      <c r="AP43" s="138"/>
      <c r="AQ43" s="138"/>
    </row>
    <row r="44" spans="1:43" ht="21.75" customHeight="1">
      <c r="A44" s="256"/>
      <c r="B44" s="256"/>
      <c r="C44" s="256"/>
      <c r="D44" s="256"/>
      <c r="E44" s="256"/>
      <c r="F44" s="256"/>
      <c r="G44" s="275" t="s">
        <v>261</v>
      </c>
      <c r="H44" s="275"/>
      <c r="I44" s="275"/>
      <c r="J44" s="275"/>
      <c r="K44" s="275"/>
      <c r="L44" s="275"/>
      <c r="M44" s="275"/>
      <c r="N44" s="275"/>
      <c r="O44" s="275"/>
      <c r="P44" s="275"/>
      <c r="Q44" s="275"/>
      <c r="R44" s="275"/>
      <c r="S44" s="275"/>
      <c r="T44" s="226"/>
      <c r="U44" s="253" t="str">
        <f>IF(Sheet1!U34="พบ","R","£")</f>
        <v>£</v>
      </c>
      <c r="V44" s="253"/>
      <c r="W44" s="228" t="s">
        <v>239</v>
      </c>
      <c r="X44" s="227"/>
      <c r="Y44" s="227"/>
      <c r="Z44" s="229"/>
      <c r="AA44" s="227"/>
      <c r="AB44" s="253" t="str">
        <f>IF(Sheet1!U34="ไม่พบ","R","£")</f>
        <v>£</v>
      </c>
      <c r="AC44" s="253"/>
      <c r="AD44" s="228" t="s">
        <v>238</v>
      </c>
      <c r="AE44" s="227"/>
      <c r="AF44" s="227"/>
      <c r="AG44" s="227"/>
      <c r="AH44" s="227"/>
      <c r="AI44" s="227"/>
      <c r="AJ44" s="230"/>
      <c r="AK44" s="138"/>
      <c r="AL44" s="138"/>
      <c r="AM44" s="138"/>
      <c r="AN44" s="138"/>
      <c r="AO44" s="138"/>
      <c r="AP44" s="223"/>
      <c r="AQ44" s="138"/>
    </row>
    <row r="45" spans="1:43" ht="151.5" customHeight="1">
      <c r="A45" s="256" t="str">
        <f>IF(OR(F15=0,F15="-"),"ซ่อนช่อง",B15)</f>
        <v>ซ่อนช่อง</v>
      </c>
      <c r="B45" s="256"/>
      <c r="C45" s="256"/>
      <c r="D45" s="256"/>
      <c r="E45" s="256"/>
      <c r="F45" s="256"/>
      <c r="G45" s="272"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73"/>
      <c r="I45" s="273"/>
      <c r="J45" s="273"/>
      <c r="K45" s="273"/>
      <c r="L45" s="273"/>
      <c r="M45" s="273"/>
      <c r="N45" s="273"/>
      <c r="O45" s="273"/>
      <c r="P45" s="273"/>
      <c r="Q45" s="273"/>
      <c r="R45" s="273"/>
      <c r="S45" s="274"/>
      <c r="T45" s="276"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76"/>
      <c r="V45" s="276"/>
      <c r="W45" s="276"/>
      <c r="X45" s="269" t="e">
        <f>CONCATENATE(CHAR(10),IF(OR(VLOOKUP(A45,Table1[#All],18,0)="ไม่พบ",VLOOKUP(A45,Table1[#All],18,0)="-"),"-",VLOOKUP(A45,Table1[#All],19,0)))</f>
        <v>#N/A</v>
      </c>
      <c r="Y45" s="270"/>
      <c r="Z45" s="270"/>
      <c r="AA45" s="270"/>
      <c r="AB45" s="270"/>
      <c r="AC45" s="270"/>
      <c r="AD45" s="270"/>
      <c r="AE45" s="270"/>
      <c r="AF45" s="270"/>
      <c r="AG45" s="270"/>
      <c r="AH45" s="270"/>
      <c r="AI45" s="270"/>
      <c r="AJ45" s="271"/>
      <c r="AK45" s="138"/>
      <c r="AL45" s="225"/>
      <c r="AM45" s="138"/>
      <c r="AN45" s="231"/>
      <c r="AO45" s="138"/>
      <c r="AP45" s="138"/>
      <c r="AQ45" s="138"/>
    </row>
    <row r="46" spans="1:43" ht="21.75" customHeight="1">
      <c r="A46" s="256"/>
      <c r="B46" s="256"/>
      <c r="C46" s="256"/>
      <c r="D46" s="256"/>
      <c r="E46" s="256"/>
      <c r="F46" s="256"/>
      <c r="G46" s="275" t="s">
        <v>261</v>
      </c>
      <c r="H46" s="275"/>
      <c r="I46" s="275"/>
      <c r="J46" s="275"/>
      <c r="K46" s="275"/>
      <c r="L46" s="275"/>
      <c r="M46" s="275"/>
      <c r="N46" s="275"/>
      <c r="O46" s="275"/>
      <c r="P46" s="275"/>
      <c r="Q46" s="275"/>
      <c r="R46" s="275"/>
      <c r="S46" s="275"/>
      <c r="T46" s="226"/>
      <c r="U46" s="253" t="str">
        <f>IF(Sheet1!U36="พบ","R","£")</f>
        <v>£</v>
      </c>
      <c r="V46" s="253"/>
      <c r="W46" s="228" t="s">
        <v>239</v>
      </c>
      <c r="X46" s="227"/>
      <c r="Y46" s="227"/>
      <c r="Z46" s="229"/>
      <c r="AA46" s="227"/>
      <c r="AB46" s="253" t="str">
        <f>IF(Sheet1!U36="ไม่พบ","R","£")</f>
        <v>£</v>
      </c>
      <c r="AC46" s="253"/>
      <c r="AD46" s="228" t="s">
        <v>238</v>
      </c>
      <c r="AE46" s="227"/>
      <c r="AF46" s="227"/>
      <c r="AG46" s="227"/>
      <c r="AH46" s="227"/>
      <c r="AI46" s="227"/>
      <c r="AJ46" s="230"/>
      <c r="AK46" s="138"/>
      <c r="AL46" s="138"/>
      <c r="AM46" s="138"/>
      <c r="AN46" s="138"/>
      <c r="AO46" s="138"/>
      <c r="AP46" s="223"/>
      <c r="AQ46" s="138"/>
    </row>
    <row r="47" spans="1:43" ht="151.5" customHeight="1">
      <c r="A47" s="256" t="str">
        <f>IF(OR(Y15=0,Y15="-"),"ซ่อนช่อง",S15)</f>
        <v>ซ่อนช่อง</v>
      </c>
      <c r="B47" s="256"/>
      <c r="C47" s="256"/>
      <c r="D47" s="256"/>
      <c r="E47" s="256"/>
      <c r="F47" s="256"/>
      <c r="G47" s="272"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73"/>
      <c r="I47" s="273"/>
      <c r="J47" s="273"/>
      <c r="K47" s="273"/>
      <c r="L47" s="273"/>
      <c r="M47" s="273"/>
      <c r="N47" s="273"/>
      <c r="O47" s="273"/>
      <c r="P47" s="273"/>
      <c r="Q47" s="273"/>
      <c r="R47" s="273"/>
      <c r="S47" s="274"/>
      <c r="T47" s="276"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76"/>
      <c r="V47" s="276"/>
      <c r="W47" s="276"/>
      <c r="X47" s="269" t="e">
        <f>CONCATENATE(CHAR(10),IF(OR(VLOOKUP(A47,Table1[#All],18,0)="ไม่พบ",VLOOKUP(A47,Table1[#All],18,0)="-"),"-",VLOOKUP(A47,Table1[#All],19,0)))</f>
        <v>#N/A</v>
      </c>
      <c r="Y47" s="270"/>
      <c r="Z47" s="270"/>
      <c r="AA47" s="270"/>
      <c r="AB47" s="270"/>
      <c r="AC47" s="270"/>
      <c r="AD47" s="270"/>
      <c r="AE47" s="270"/>
      <c r="AF47" s="270"/>
      <c r="AG47" s="270"/>
      <c r="AH47" s="270"/>
      <c r="AI47" s="270"/>
      <c r="AJ47" s="271"/>
      <c r="AK47" s="138"/>
      <c r="AL47" s="225"/>
      <c r="AM47" s="138"/>
      <c r="AN47" s="231"/>
      <c r="AO47" s="138"/>
      <c r="AP47" s="138"/>
      <c r="AQ47" s="138"/>
    </row>
    <row r="48" spans="1:43" ht="21.75" customHeight="1">
      <c r="A48" s="256"/>
      <c r="B48" s="256"/>
      <c r="C48" s="256"/>
      <c r="D48" s="256"/>
      <c r="E48" s="256"/>
      <c r="F48" s="256"/>
      <c r="G48" s="275" t="s">
        <v>261</v>
      </c>
      <c r="H48" s="275"/>
      <c r="I48" s="275"/>
      <c r="J48" s="275"/>
      <c r="K48" s="275"/>
      <c r="L48" s="275"/>
      <c r="M48" s="275"/>
      <c r="N48" s="275"/>
      <c r="O48" s="275"/>
      <c r="P48" s="275"/>
      <c r="Q48" s="275"/>
      <c r="R48" s="275"/>
      <c r="S48" s="275"/>
      <c r="T48" s="226"/>
      <c r="U48" s="253" t="str">
        <f>IF(Sheet1!U38="พบ","R","£")</f>
        <v>£</v>
      </c>
      <c r="V48" s="253"/>
      <c r="W48" s="228" t="s">
        <v>239</v>
      </c>
      <c r="X48" s="227"/>
      <c r="Y48" s="227"/>
      <c r="Z48" s="229"/>
      <c r="AA48" s="227"/>
      <c r="AB48" s="253" t="str">
        <f>IF(Sheet1!U38="ไม่พบ","R","£")</f>
        <v>£</v>
      </c>
      <c r="AC48" s="253"/>
      <c r="AD48" s="228" t="s">
        <v>238</v>
      </c>
      <c r="AE48" s="227"/>
      <c r="AF48" s="227"/>
      <c r="AG48" s="227"/>
      <c r="AH48" s="227"/>
      <c r="AI48" s="227"/>
      <c r="AJ48" s="230"/>
      <c r="AK48" s="138"/>
      <c r="AL48" s="138"/>
      <c r="AM48" s="138"/>
      <c r="AN48" s="138"/>
      <c r="AO48" s="138"/>
      <c r="AP48" s="223"/>
      <c r="AQ48" s="138"/>
    </row>
    <row r="49" spans="1:43" ht="151.5" customHeight="1">
      <c r="A49" s="256" t="str">
        <f>IF(OR(F16=0,F16="-"),"ซ่อนช่อง",B16)</f>
        <v>ซ่อนช่อง</v>
      </c>
      <c r="B49" s="256"/>
      <c r="C49" s="256"/>
      <c r="D49" s="256"/>
      <c r="E49" s="256"/>
      <c r="F49" s="256"/>
      <c r="G49" s="272"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73"/>
      <c r="I49" s="273"/>
      <c r="J49" s="273"/>
      <c r="K49" s="273"/>
      <c r="L49" s="273"/>
      <c r="M49" s="273"/>
      <c r="N49" s="273"/>
      <c r="O49" s="273"/>
      <c r="P49" s="273"/>
      <c r="Q49" s="273"/>
      <c r="R49" s="273"/>
      <c r="S49" s="274"/>
      <c r="T49" s="276"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76"/>
      <c r="V49" s="276"/>
      <c r="W49" s="276"/>
      <c r="X49" s="269" t="e">
        <f>CONCATENATE(CHAR(10),IF(OR(VLOOKUP(A49,Table1[#All],18,0)="ไม่พบ",VLOOKUP(A49,Table1[#All],18,0)="-"),"-",VLOOKUP(A49,Table1[#All],19,0)))</f>
        <v>#N/A</v>
      </c>
      <c r="Y49" s="270"/>
      <c r="Z49" s="270"/>
      <c r="AA49" s="270"/>
      <c r="AB49" s="270"/>
      <c r="AC49" s="270"/>
      <c r="AD49" s="270"/>
      <c r="AE49" s="270"/>
      <c r="AF49" s="270"/>
      <c r="AG49" s="270"/>
      <c r="AH49" s="270"/>
      <c r="AI49" s="270"/>
      <c r="AJ49" s="271"/>
      <c r="AK49" s="138"/>
      <c r="AL49" s="225"/>
      <c r="AM49" s="138"/>
      <c r="AN49" s="231"/>
      <c r="AO49" s="138"/>
      <c r="AP49" s="138"/>
      <c r="AQ49" s="138"/>
    </row>
    <row r="50" spans="1:43" ht="21.75" customHeight="1">
      <c r="A50" s="256"/>
      <c r="B50" s="256"/>
      <c r="C50" s="256"/>
      <c r="D50" s="256"/>
      <c r="E50" s="256"/>
      <c r="F50" s="256"/>
      <c r="G50" s="275" t="s">
        <v>261</v>
      </c>
      <c r="H50" s="275"/>
      <c r="I50" s="275"/>
      <c r="J50" s="275"/>
      <c r="K50" s="275"/>
      <c r="L50" s="275"/>
      <c r="M50" s="275"/>
      <c r="N50" s="275"/>
      <c r="O50" s="275"/>
      <c r="P50" s="275"/>
      <c r="Q50" s="275"/>
      <c r="R50" s="275"/>
      <c r="S50" s="275"/>
      <c r="T50" s="226"/>
      <c r="U50" s="253" t="str">
        <f>IF(Sheet1!U40="พบ","R","£")</f>
        <v>£</v>
      </c>
      <c r="V50" s="253"/>
      <c r="W50" s="228" t="s">
        <v>239</v>
      </c>
      <c r="X50" s="227"/>
      <c r="Y50" s="227"/>
      <c r="Z50" s="229"/>
      <c r="AA50" s="227"/>
      <c r="AB50" s="253" t="str">
        <f>IF(Sheet1!U40="ไม่พบ","R","£")</f>
        <v>£</v>
      </c>
      <c r="AC50" s="253"/>
      <c r="AD50" s="228" t="s">
        <v>238</v>
      </c>
      <c r="AE50" s="227"/>
      <c r="AF50" s="227"/>
      <c r="AG50" s="227"/>
      <c r="AH50" s="227"/>
      <c r="AI50" s="227"/>
      <c r="AJ50" s="230"/>
      <c r="AK50" s="138"/>
      <c r="AL50" s="138"/>
      <c r="AM50" s="138"/>
      <c r="AN50" s="138"/>
      <c r="AO50" s="138"/>
      <c r="AP50" s="223"/>
      <c r="AQ50" s="138"/>
    </row>
    <row r="51" spans="1:43" ht="151.5" customHeight="1">
      <c r="A51" s="256" t="str">
        <f>IF(OR(Y16=0,Y16="-"),"ซ่อนช่อง",S16)</f>
        <v>ซ่อนช่อง</v>
      </c>
      <c r="B51" s="256"/>
      <c r="C51" s="256"/>
      <c r="D51" s="256"/>
      <c r="E51" s="256"/>
      <c r="F51" s="256"/>
      <c r="G51" s="272"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73"/>
      <c r="I51" s="273"/>
      <c r="J51" s="273"/>
      <c r="K51" s="273"/>
      <c r="L51" s="273"/>
      <c r="M51" s="273"/>
      <c r="N51" s="273"/>
      <c r="O51" s="273"/>
      <c r="P51" s="273"/>
      <c r="Q51" s="273"/>
      <c r="R51" s="273"/>
      <c r="S51" s="274"/>
      <c r="T51" s="276"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76"/>
      <c r="V51" s="276"/>
      <c r="W51" s="276"/>
      <c r="X51" s="269" t="e">
        <f>CONCATENATE(CHAR(10),IF(OR(VLOOKUP(A51,Table1[#All],18,0)="ไม่พบ",VLOOKUP(A51,Table1[#All],18,0)="-"),"-",VLOOKUP(A51,Table1[#All],19,0)))</f>
        <v>#N/A</v>
      </c>
      <c r="Y51" s="270"/>
      <c r="Z51" s="270"/>
      <c r="AA51" s="270"/>
      <c r="AB51" s="270"/>
      <c r="AC51" s="270"/>
      <c r="AD51" s="270"/>
      <c r="AE51" s="270"/>
      <c r="AF51" s="270"/>
      <c r="AG51" s="270"/>
      <c r="AH51" s="270"/>
      <c r="AI51" s="270"/>
      <c r="AJ51" s="271"/>
      <c r="AK51" s="138"/>
      <c r="AL51" s="225"/>
      <c r="AM51" s="138"/>
      <c r="AN51" s="231"/>
      <c r="AO51" s="138"/>
      <c r="AP51" s="138"/>
      <c r="AQ51" s="138"/>
    </row>
    <row r="52" spans="1:43" ht="21.75" customHeight="1">
      <c r="A52" s="256"/>
      <c r="B52" s="256"/>
      <c r="C52" s="256"/>
      <c r="D52" s="256"/>
      <c r="E52" s="256"/>
      <c r="F52" s="256"/>
      <c r="G52" s="275" t="s">
        <v>261</v>
      </c>
      <c r="H52" s="275"/>
      <c r="I52" s="275"/>
      <c r="J52" s="275"/>
      <c r="K52" s="275"/>
      <c r="L52" s="275"/>
      <c r="M52" s="275"/>
      <c r="N52" s="275"/>
      <c r="O52" s="275"/>
      <c r="P52" s="275"/>
      <c r="Q52" s="275"/>
      <c r="R52" s="275"/>
      <c r="S52" s="275"/>
      <c r="T52" s="226"/>
      <c r="U52" s="253" t="str">
        <f>IF(Sheet1!U42="พบ","R","£")</f>
        <v>£</v>
      </c>
      <c r="V52" s="253"/>
      <c r="W52" s="228" t="s">
        <v>239</v>
      </c>
      <c r="X52" s="227"/>
      <c r="Y52" s="227"/>
      <c r="Z52" s="229"/>
      <c r="AA52" s="227"/>
      <c r="AB52" s="253" t="str">
        <f>IF(Sheet1!U42="ไม่พบ","R","£")</f>
        <v>£</v>
      </c>
      <c r="AC52" s="253"/>
      <c r="AD52" s="228" t="s">
        <v>238</v>
      </c>
      <c r="AE52" s="227"/>
      <c r="AF52" s="227"/>
      <c r="AG52" s="227"/>
      <c r="AH52" s="227"/>
      <c r="AI52" s="227"/>
      <c r="AJ52" s="230"/>
      <c r="AK52" s="138"/>
      <c r="AL52" s="138"/>
      <c r="AM52" s="138"/>
      <c r="AN52" s="138"/>
      <c r="AO52" s="138"/>
      <c r="AP52" s="223"/>
      <c r="AQ52" s="138"/>
    </row>
    <row r="53" spans="1:43" ht="151.5" customHeight="1">
      <c r="A53" s="256" t="str">
        <f>IF(OR(F17=0,F17="-"),"ซ่อนช่อง",B17)</f>
        <v>ซ่อนช่อง</v>
      </c>
      <c r="B53" s="256"/>
      <c r="C53" s="256"/>
      <c r="D53" s="256"/>
      <c r="E53" s="256"/>
      <c r="F53" s="256"/>
      <c r="G53" s="272"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73"/>
      <c r="I53" s="273"/>
      <c r="J53" s="273"/>
      <c r="K53" s="273"/>
      <c r="L53" s="273"/>
      <c r="M53" s="273"/>
      <c r="N53" s="273"/>
      <c r="O53" s="273"/>
      <c r="P53" s="273"/>
      <c r="Q53" s="273"/>
      <c r="R53" s="273"/>
      <c r="S53" s="274"/>
      <c r="T53" s="276"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76"/>
      <c r="V53" s="276"/>
      <c r="W53" s="276"/>
      <c r="X53" s="269" t="e">
        <f>CONCATENATE(CHAR(10),IF(OR(VLOOKUP(A53,Table1[#All],18,0)="ไม่พบ",VLOOKUP(A53,Table1[#All],18,0)="-"),"-",VLOOKUP(A53,Table1[#All],19,0)))</f>
        <v>#N/A</v>
      </c>
      <c r="Y53" s="270"/>
      <c r="Z53" s="270"/>
      <c r="AA53" s="270"/>
      <c r="AB53" s="270"/>
      <c r="AC53" s="270"/>
      <c r="AD53" s="270"/>
      <c r="AE53" s="270"/>
      <c r="AF53" s="270"/>
      <c r="AG53" s="270"/>
      <c r="AH53" s="270"/>
      <c r="AI53" s="270"/>
      <c r="AJ53" s="271"/>
      <c r="AK53" s="138"/>
      <c r="AL53" s="225"/>
      <c r="AM53" s="138"/>
      <c r="AN53" s="231"/>
      <c r="AO53" s="138"/>
      <c r="AP53" s="138"/>
      <c r="AQ53" s="138"/>
    </row>
    <row r="54" spans="1:43" ht="21.75" customHeight="1">
      <c r="A54" s="256"/>
      <c r="B54" s="256"/>
      <c r="C54" s="256"/>
      <c r="D54" s="256"/>
      <c r="E54" s="256"/>
      <c r="F54" s="256"/>
      <c r="G54" s="275" t="s">
        <v>261</v>
      </c>
      <c r="H54" s="275"/>
      <c r="I54" s="275"/>
      <c r="J54" s="275"/>
      <c r="K54" s="275"/>
      <c r="L54" s="275"/>
      <c r="M54" s="275"/>
      <c r="N54" s="275"/>
      <c r="O54" s="275"/>
      <c r="P54" s="275"/>
      <c r="Q54" s="275"/>
      <c r="R54" s="275"/>
      <c r="S54" s="275"/>
      <c r="T54" s="226"/>
      <c r="U54" s="253" t="str">
        <f>IF(Sheet1!U44="พบ","R","£")</f>
        <v>£</v>
      </c>
      <c r="V54" s="253"/>
      <c r="W54" s="228" t="s">
        <v>239</v>
      </c>
      <c r="X54" s="227"/>
      <c r="Y54" s="227"/>
      <c r="Z54" s="229"/>
      <c r="AA54" s="227"/>
      <c r="AB54" s="253" t="str">
        <f>IF(Sheet1!U44="ไม่พบ","R","£")</f>
        <v>£</v>
      </c>
      <c r="AC54" s="253"/>
      <c r="AD54" s="228" t="s">
        <v>238</v>
      </c>
      <c r="AE54" s="227"/>
      <c r="AF54" s="227"/>
      <c r="AG54" s="227"/>
      <c r="AH54" s="227"/>
      <c r="AI54" s="227"/>
      <c r="AJ54" s="230"/>
      <c r="AK54" s="138"/>
      <c r="AL54" s="138"/>
      <c r="AM54" s="138"/>
      <c r="AN54" s="138"/>
      <c r="AO54" s="138"/>
      <c r="AP54" s="223"/>
      <c r="AQ54" s="138"/>
    </row>
    <row r="55" spans="1:43" ht="151.5" customHeight="1">
      <c r="A55" s="256" t="str">
        <f>IF(OR(Y17=0,Y17="-"),"ซ่อนช่อง",S17)</f>
        <v>ซ่อนช่อง</v>
      </c>
      <c r="B55" s="256"/>
      <c r="C55" s="256"/>
      <c r="D55" s="256"/>
      <c r="E55" s="256"/>
      <c r="F55" s="256"/>
      <c r="G55" s="272"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73"/>
      <c r="I55" s="273"/>
      <c r="J55" s="273"/>
      <c r="K55" s="273"/>
      <c r="L55" s="273"/>
      <c r="M55" s="273"/>
      <c r="N55" s="273"/>
      <c r="O55" s="273"/>
      <c r="P55" s="273"/>
      <c r="Q55" s="273"/>
      <c r="R55" s="273"/>
      <c r="S55" s="274"/>
      <c r="T55" s="276"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76"/>
      <c r="V55" s="276"/>
      <c r="W55" s="276"/>
      <c r="X55" s="269" t="e">
        <f>CONCATENATE(CHAR(10),IF(OR(VLOOKUP(A55,Table1[#All],18,0)="ไม่พบ",VLOOKUP(A55,Table1[#All],18,0)="-"),"-",VLOOKUP(A55,Table1[#All],19,0)))</f>
        <v>#N/A</v>
      </c>
      <c r="Y55" s="270"/>
      <c r="Z55" s="270"/>
      <c r="AA55" s="270"/>
      <c r="AB55" s="270"/>
      <c r="AC55" s="270"/>
      <c r="AD55" s="270"/>
      <c r="AE55" s="270"/>
      <c r="AF55" s="270"/>
      <c r="AG55" s="270"/>
      <c r="AH55" s="270"/>
      <c r="AI55" s="270"/>
      <c r="AJ55" s="271"/>
      <c r="AK55" s="138"/>
      <c r="AL55" s="225"/>
      <c r="AM55" s="138"/>
      <c r="AN55" s="231"/>
      <c r="AO55" s="138"/>
      <c r="AP55" s="138"/>
      <c r="AQ55" s="138"/>
    </row>
    <row r="56" spans="1:43" ht="21.75" customHeight="1">
      <c r="A56" s="256"/>
      <c r="B56" s="256"/>
      <c r="C56" s="256"/>
      <c r="D56" s="256"/>
      <c r="E56" s="256"/>
      <c r="F56" s="256"/>
      <c r="G56" s="275" t="s">
        <v>261</v>
      </c>
      <c r="H56" s="275"/>
      <c r="I56" s="275"/>
      <c r="J56" s="275"/>
      <c r="K56" s="275"/>
      <c r="L56" s="275"/>
      <c r="M56" s="275"/>
      <c r="N56" s="275"/>
      <c r="O56" s="275"/>
      <c r="P56" s="275"/>
      <c r="Q56" s="275"/>
      <c r="R56" s="275"/>
      <c r="S56" s="275"/>
      <c r="T56" s="226"/>
      <c r="U56" s="253" t="str">
        <f>IF(Sheet1!U46="พบ","R","£")</f>
        <v>£</v>
      </c>
      <c r="V56" s="253"/>
      <c r="W56" s="228" t="s">
        <v>239</v>
      </c>
      <c r="X56" s="227"/>
      <c r="Y56" s="227"/>
      <c r="Z56" s="229"/>
      <c r="AA56" s="227"/>
      <c r="AB56" s="253" t="str">
        <f>IF(Sheet1!U46="ไม่พบ","R","£")</f>
        <v>£</v>
      </c>
      <c r="AC56" s="253"/>
      <c r="AD56" s="228" t="s">
        <v>238</v>
      </c>
      <c r="AE56" s="227"/>
      <c r="AF56" s="227"/>
      <c r="AG56" s="227"/>
      <c r="AH56" s="227"/>
      <c r="AI56" s="227"/>
      <c r="AJ56" s="230"/>
      <c r="AK56" s="138"/>
      <c r="AL56" s="138"/>
      <c r="AM56" s="138"/>
      <c r="AN56" s="138"/>
      <c r="AO56" s="138"/>
      <c r="AP56" s="223"/>
      <c r="AQ56" s="138"/>
    </row>
    <row r="57" spans="1:43" ht="151.5" customHeight="1">
      <c r="A57" s="256" t="str">
        <f>IF(OR(F18=0,F18="-"),"ซ่อนช่อง",B18)</f>
        <v>ซ่อนช่อง</v>
      </c>
      <c r="B57" s="256"/>
      <c r="C57" s="256"/>
      <c r="D57" s="256"/>
      <c r="E57" s="256"/>
      <c r="F57" s="256"/>
      <c r="G57" s="272"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73"/>
      <c r="I57" s="273"/>
      <c r="J57" s="273"/>
      <c r="K57" s="273"/>
      <c r="L57" s="273"/>
      <c r="M57" s="273"/>
      <c r="N57" s="273"/>
      <c r="O57" s="273"/>
      <c r="P57" s="273"/>
      <c r="Q57" s="273"/>
      <c r="R57" s="273"/>
      <c r="S57" s="274"/>
      <c r="T57" s="276"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76"/>
      <c r="V57" s="276"/>
      <c r="W57" s="276"/>
      <c r="X57" s="269" t="e">
        <f>CONCATENATE(CHAR(10),IF(OR(VLOOKUP(A57,Table1[#All],18,0)="ไม่พบ",VLOOKUP(A57,Table1[#All],18,0)="-"),"-",VLOOKUP(A57,Table1[#All],19,0)))</f>
        <v>#N/A</v>
      </c>
      <c r="Y57" s="270"/>
      <c r="Z57" s="270"/>
      <c r="AA57" s="270"/>
      <c r="AB57" s="270"/>
      <c r="AC57" s="270"/>
      <c r="AD57" s="270"/>
      <c r="AE57" s="270"/>
      <c r="AF57" s="270"/>
      <c r="AG57" s="270"/>
      <c r="AH57" s="270"/>
      <c r="AI57" s="270"/>
      <c r="AJ57" s="271"/>
      <c r="AK57" s="138"/>
      <c r="AL57" s="225"/>
      <c r="AM57" s="138"/>
      <c r="AN57" s="231"/>
      <c r="AO57" s="138"/>
      <c r="AP57" s="138"/>
      <c r="AQ57" s="138"/>
    </row>
    <row r="58" spans="1:43" ht="21.75" customHeight="1">
      <c r="A58" s="256"/>
      <c r="B58" s="256"/>
      <c r="C58" s="256"/>
      <c r="D58" s="256"/>
      <c r="E58" s="256"/>
      <c r="F58" s="256"/>
      <c r="G58" s="275" t="s">
        <v>261</v>
      </c>
      <c r="H58" s="275"/>
      <c r="I58" s="275"/>
      <c r="J58" s="275"/>
      <c r="K58" s="275"/>
      <c r="L58" s="275"/>
      <c r="M58" s="275"/>
      <c r="N58" s="275"/>
      <c r="O58" s="275"/>
      <c r="P58" s="275"/>
      <c r="Q58" s="275"/>
      <c r="R58" s="275"/>
      <c r="S58" s="275"/>
      <c r="T58" s="226"/>
      <c r="U58" s="253" t="str">
        <f>IF(Sheet1!U48="พบ","R","£")</f>
        <v>£</v>
      </c>
      <c r="V58" s="253"/>
      <c r="W58" s="228" t="s">
        <v>239</v>
      </c>
      <c r="X58" s="227"/>
      <c r="Y58" s="227"/>
      <c r="Z58" s="229"/>
      <c r="AA58" s="227"/>
      <c r="AB58" s="253" t="str">
        <f>IF(Sheet1!U48="ไม่พบ","R","£")</f>
        <v>£</v>
      </c>
      <c r="AC58" s="253"/>
      <c r="AD58" s="228" t="s">
        <v>238</v>
      </c>
      <c r="AE58" s="227"/>
      <c r="AF58" s="227"/>
      <c r="AG58" s="227"/>
      <c r="AH58" s="227"/>
      <c r="AI58" s="227"/>
      <c r="AJ58" s="230"/>
      <c r="AK58" s="138"/>
      <c r="AL58" s="138"/>
      <c r="AM58" s="138"/>
      <c r="AN58" s="138"/>
      <c r="AO58" s="138"/>
      <c r="AP58" s="223"/>
      <c r="AQ58" s="138"/>
    </row>
    <row r="59" spans="1:43" ht="151.5" customHeight="1">
      <c r="A59" s="256" t="str">
        <f>IF(OR(Y18=0,Y18="-"),"ซ่อนช่อง",S18)</f>
        <v>ซ่อนช่อง</v>
      </c>
      <c r="B59" s="256"/>
      <c r="C59" s="256"/>
      <c r="D59" s="256"/>
      <c r="E59" s="256"/>
      <c r="F59" s="256"/>
      <c r="G59" s="272"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73"/>
      <c r="I59" s="273"/>
      <c r="J59" s="273"/>
      <c r="K59" s="273"/>
      <c r="L59" s="273"/>
      <c r="M59" s="273"/>
      <c r="N59" s="273"/>
      <c r="O59" s="273"/>
      <c r="P59" s="273"/>
      <c r="Q59" s="273"/>
      <c r="R59" s="273"/>
      <c r="S59" s="274"/>
      <c r="T59" s="276"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76"/>
      <c r="V59" s="276"/>
      <c r="W59" s="276"/>
      <c r="X59" s="269" t="e">
        <f>CONCATENATE(CHAR(10),IF(OR(VLOOKUP(A59,Table1[#All],18,0)="ไม่พบ",VLOOKUP(A59,Table1[#All],18,0)="-"),"-",VLOOKUP(A59,Table1[#All],19,0)))</f>
        <v>#N/A</v>
      </c>
      <c r="Y59" s="270"/>
      <c r="Z59" s="270"/>
      <c r="AA59" s="270"/>
      <c r="AB59" s="270"/>
      <c r="AC59" s="270"/>
      <c r="AD59" s="270"/>
      <c r="AE59" s="270"/>
      <c r="AF59" s="270"/>
      <c r="AG59" s="270"/>
      <c r="AH59" s="270"/>
      <c r="AI59" s="270"/>
      <c r="AJ59" s="271"/>
      <c r="AK59" s="138"/>
      <c r="AL59" s="225"/>
      <c r="AM59" s="138"/>
      <c r="AN59" s="231"/>
      <c r="AO59" s="138"/>
      <c r="AP59" s="138"/>
      <c r="AQ59" s="138"/>
    </row>
    <row r="60" spans="1:43" ht="21.75" customHeight="1">
      <c r="A60" s="256"/>
      <c r="B60" s="256"/>
      <c r="C60" s="256"/>
      <c r="D60" s="256"/>
      <c r="E60" s="256"/>
      <c r="F60" s="256"/>
      <c r="G60" s="275" t="s">
        <v>261</v>
      </c>
      <c r="H60" s="275"/>
      <c r="I60" s="275"/>
      <c r="J60" s="275"/>
      <c r="K60" s="275"/>
      <c r="L60" s="275"/>
      <c r="M60" s="275"/>
      <c r="N60" s="275"/>
      <c r="O60" s="275"/>
      <c r="P60" s="275"/>
      <c r="Q60" s="275"/>
      <c r="R60" s="275"/>
      <c r="S60" s="275"/>
      <c r="T60" s="226"/>
      <c r="U60" s="253" t="str">
        <f>IF(Sheet1!U50="พบ","R","£")</f>
        <v>£</v>
      </c>
      <c r="V60" s="253"/>
      <c r="W60" s="228" t="s">
        <v>239</v>
      </c>
      <c r="X60" s="227"/>
      <c r="Y60" s="227"/>
      <c r="Z60" s="229"/>
      <c r="AA60" s="227"/>
      <c r="AB60" s="253" t="str">
        <f>IF(Sheet1!U50="ไม่พบ","R","£")</f>
        <v>£</v>
      </c>
      <c r="AC60" s="253"/>
      <c r="AD60" s="228" t="s">
        <v>238</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25:F26"/>
    <mergeCell ref="G25:S25"/>
    <mergeCell ref="T25:W25"/>
    <mergeCell ref="X25:AJ25"/>
    <mergeCell ref="G26:S26"/>
    <mergeCell ref="U22:V22"/>
    <mergeCell ref="AB22:AC22"/>
    <mergeCell ref="U24:V24"/>
    <mergeCell ref="AB24:AC24"/>
    <mergeCell ref="U26:V26"/>
    <mergeCell ref="AB26:AC26"/>
    <mergeCell ref="T21:W21"/>
    <mergeCell ref="A21:F22"/>
    <mergeCell ref="F18:R18"/>
    <mergeCell ref="Y18:AJ18"/>
    <mergeCell ref="A23:F24"/>
    <mergeCell ref="G23:S23"/>
    <mergeCell ref="T23:W23"/>
    <mergeCell ref="X23:AJ23"/>
    <mergeCell ref="G24:S24"/>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9" zoomScaleNormal="100" workbookViewId="0">
      <selection activeCell="A22" sqref="A22:XFD32"/>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9"/>
      <c r="T1" s="279"/>
      <c r="U1" s="279"/>
      <c r="V1" s="279"/>
      <c r="W1" s="279"/>
      <c r="X1" s="279"/>
      <c r="Y1" s="279"/>
      <c r="AQ1" s="192" t="s">
        <v>290</v>
      </c>
      <c r="AR1" s="192"/>
    </row>
    <row r="2" spans="1:48" ht="10.5" customHeight="1">
      <c r="S2" s="140"/>
      <c r="T2" s="140"/>
      <c r="U2" s="140"/>
      <c r="V2" s="140"/>
      <c r="W2" s="140"/>
      <c r="X2" s="140"/>
      <c r="Y2" s="140"/>
      <c r="AQ2" s="192"/>
      <c r="AR2" s="192"/>
    </row>
    <row r="3" spans="1:48">
      <c r="O3" s="2" t="s">
        <v>266</v>
      </c>
      <c r="Q3" s="182"/>
      <c r="R3" s="280" t="s">
        <v>267</v>
      </c>
      <c r="S3" s="280"/>
      <c r="T3" s="280"/>
      <c r="U3" s="280"/>
      <c r="V3" s="280"/>
      <c r="W3" s="280"/>
      <c r="X3" s="280"/>
      <c r="Y3" s="280"/>
      <c r="Z3" s="280"/>
      <c r="AA3" s="280"/>
      <c r="AB3" s="280"/>
      <c r="AC3" s="280"/>
      <c r="AD3" s="280"/>
    </row>
    <row r="4" spans="1:48">
      <c r="A4" s="279" t="s">
        <v>264</v>
      </c>
      <c r="B4" s="279"/>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140"/>
    </row>
    <row r="5" spans="1:48">
      <c r="M5" s="2" t="s">
        <v>268</v>
      </c>
      <c r="P5" s="259"/>
      <c r="Q5" s="259"/>
      <c r="R5" s="259"/>
      <c r="S5" s="259"/>
      <c r="T5" s="259"/>
      <c r="U5" s="259"/>
      <c r="V5" s="259"/>
      <c r="W5" s="259"/>
      <c r="X5" s="259"/>
      <c r="Y5" s="259"/>
      <c r="Z5" s="259"/>
      <c r="AA5" s="259"/>
      <c r="AB5" s="259"/>
      <c r="AC5" s="259"/>
      <c r="AD5" s="259"/>
      <c r="AE5" s="259"/>
    </row>
    <row r="6" spans="1:48">
      <c r="AC6" s="143" t="s">
        <v>265</v>
      </c>
      <c r="AD6" s="259" t="s">
        <v>335</v>
      </c>
      <c r="AE6" s="259"/>
      <c r="AF6" s="259"/>
      <c r="AG6" s="259"/>
      <c r="AH6" s="259"/>
      <c r="AI6" s="259"/>
      <c r="AJ6" s="259"/>
      <c r="AK6" s="259"/>
      <c r="AL6" s="259"/>
      <c r="AM6" s="259"/>
      <c r="AN6" s="259"/>
      <c r="AO6" s="259"/>
      <c r="AP6" s="259"/>
      <c r="AQ6" s="259"/>
      <c r="AR6" s="140"/>
    </row>
    <row r="7" spans="1:48">
      <c r="X7" s="143" t="s">
        <v>62</v>
      </c>
      <c r="Y7" s="259"/>
      <c r="Z7" s="259"/>
      <c r="AA7" s="279" t="s">
        <v>269</v>
      </c>
      <c r="AB7" s="279"/>
      <c r="AC7" s="279"/>
      <c r="AD7" s="261"/>
      <c r="AE7" s="261"/>
      <c r="AF7" s="261"/>
      <c r="AG7" s="261"/>
      <c r="AH7" s="261"/>
      <c r="AI7" s="261"/>
      <c r="AJ7" s="282" t="s">
        <v>270</v>
      </c>
      <c r="AK7" s="282"/>
      <c r="AL7" s="282"/>
      <c r="AM7" s="282"/>
      <c r="AN7" s="282"/>
      <c r="AO7" s="261">
        <v>2567</v>
      </c>
      <c r="AP7" s="261"/>
      <c r="AQ7" s="261"/>
      <c r="AR7" s="140"/>
    </row>
    <row r="8" spans="1:48">
      <c r="D8" s="2" t="s">
        <v>271</v>
      </c>
      <c r="G8" s="265" t="s">
        <v>272</v>
      </c>
      <c r="H8" s="265"/>
      <c r="I8" s="265"/>
      <c r="J8" s="265"/>
      <c r="K8" s="265"/>
      <c r="L8" s="265"/>
      <c r="M8" s="265"/>
      <c r="N8" s="265"/>
      <c r="O8" s="265"/>
      <c r="P8" s="265"/>
      <c r="Q8" s="265"/>
      <c r="R8" s="265"/>
      <c r="S8" s="265"/>
      <c r="T8" s="265"/>
      <c r="U8" s="265"/>
      <c r="V8" s="265"/>
      <c r="W8" s="265"/>
      <c r="X8" s="265"/>
      <c r="Y8" s="265"/>
      <c r="Z8" s="265"/>
      <c r="AA8" s="265"/>
      <c r="AB8" s="279" t="s">
        <v>273</v>
      </c>
      <c r="AC8" s="279"/>
      <c r="AD8" s="279"/>
      <c r="AE8" s="279"/>
      <c r="AF8" s="259">
        <f>Sheet1!D8</f>
        <v>28</v>
      </c>
      <c r="AG8" s="259"/>
      <c r="AH8" s="259"/>
      <c r="AI8" s="259"/>
      <c r="AL8" s="143" t="s">
        <v>274</v>
      </c>
      <c r="AM8" s="259" t="s">
        <v>275</v>
      </c>
      <c r="AN8" s="259"/>
      <c r="AO8" s="259"/>
      <c r="AP8" s="259"/>
      <c r="AQ8" s="259"/>
      <c r="AR8" s="140"/>
    </row>
    <row r="9" spans="1:48">
      <c r="H9" s="2" t="str">
        <f>CONCATENATE("( โดย ",Sheet1!B8," (",TEXT(Sheet1!F8,"[$-,100]0-0000-00000-00-0"),") แทน )")</f>
        <v>( โดย นายปฏิยุทธ์ ฟองแก้ว (1-5601-00415-10-9) แทน )</v>
      </c>
      <c r="I9" s="183"/>
      <c r="J9" s="183"/>
    </row>
    <row r="10" spans="1:48">
      <c r="A10" s="279" t="s">
        <v>278</v>
      </c>
      <c r="B10" s="279"/>
      <c r="C10" s="279"/>
      <c r="D10" s="259" t="s">
        <v>275</v>
      </c>
      <c r="E10" s="259"/>
      <c r="F10" s="259"/>
      <c r="G10" s="259"/>
      <c r="H10" s="259"/>
      <c r="I10" s="279" t="s">
        <v>280</v>
      </c>
      <c r="J10" s="279"/>
      <c r="K10" s="279"/>
      <c r="L10" s="279"/>
      <c r="M10" s="279"/>
      <c r="N10" s="259">
        <v>470</v>
      </c>
      <c r="O10" s="259"/>
      <c r="P10" s="259"/>
      <c r="Q10" s="259"/>
      <c r="R10" s="279" t="s">
        <v>281</v>
      </c>
      <c r="S10" s="279"/>
      <c r="T10" s="259" t="s">
        <v>152</v>
      </c>
      <c r="U10" s="259"/>
      <c r="V10" s="259"/>
      <c r="W10" s="259"/>
      <c r="X10" s="279" t="s">
        <v>282</v>
      </c>
      <c r="Y10" s="279"/>
      <c r="Z10" s="259" t="s">
        <v>284</v>
      </c>
      <c r="AA10" s="259"/>
      <c r="AB10" s="259"/>
      <c r="AC10" s="259"/>
      <c r="AD10" s="259"/>
      <c r="AE10" s="259"/>
      <c r="AF10" s="259"/>
      <c r="AG10" s="259"/>
      <c r="AH10" s="279" t="s">
        <v>283</v>
      </c>
      <c r="AI10" s="279"/>
      <c r="AJ10" s="279"/>
      <c r="AK10" s="279"/>
      <c r="AL10" s="259" t="s">
        <v>152</v>
      </c>
      <c r="AM10" s="259"/>
      <c r="AN10" s="259"/>
      <c r="AO10" s="259"/>
      <c r="AP10" s="259"/>
      <c r="AQ10" s="259"/>
      <c r="AR10" s="140"/>
    </row>
    <row r="11" spans="1:48">
      <c r="A11" s="2" t="s">
        <v>279</v>
      </c>
      <c r="F11" s="259" t="s">
        <v>287</v>
      </c>
      <c r="G11" s="259"/>
      <c r="H11" s="259"/>
      <c r="I11" s="259"/>
      <c r="J11" s="259"/>
      <c r="K11" s="259"/>
      <c r="L11" s="279" t="s">
        <v>285</v>
      </c>
      <c r="M11" s="279"/>
      <c r="N11" s="279"/>
      <c r="O11" s="279"/>
      <c r="P11" s="259" t="s">
        <v>344</v>
      </c>
      <c r="Q11" s="259"/>
      <c r="R11" s="259"/>
      <c r="S11" s="259"/>
      <c r="T11" s="259"/>
      <c r="U11" s="259"/>
      <c r="V11" s="259"/>
      <c r="W11" s="259"/>
      <c r="X11" s="279" t="s">
        <v>286</v>
      </c>
      <c r="Y11" s="279"/>
      <c r="Z11" s="279"/>
      <c r="AA11" s="261" t="s">
        <v>291</v>
      </c>
      <c r="AB11" s="261"/>
      <c r="AC11" s="261"/>
      <c r="AD11" s="261"/>
      <c r="AE11" s="261"/>
      <c r="AF11" s="261"/>
      <c r="AG11" s="261"/>
      <c r="AH11" s="279" t="s">
        <v>288</v>
      </c>
      <c r="AI11" s="279"/>
      <c r="AJ11" s="259" t="s">
        <v>292</v>
      </c>
      <c r="AK11" s="259"/>
      <c r="AL11" s="259"/>
      <c r="AM11" s="259"/>
      <c r="AN11" s="259"/>
      <c r="AO11" s="259"/>
      <c r="AP11" s="259"/>
      <c r="AQ11" s="259"/>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สาขาฝาง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1"/>
      <c r="AS12" s="190" t="s">
        <v>265</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1"/>
      <c r="AS13" s="285" t="s">
        <v>363</v>
      </c>
      <c r="AT13" s="286"/>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ตามคำพิพากษาของศาลจังหวัดฝาง ในคดีหมายเลขดำที่ ผบ991/2558 ในคดีหมายเลขแดงที่  ผบ76/2559 ลว.19 กุมภาพันธ์ 2559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1"/>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1"/>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1"/>
      <c r="AS16" s="172" t="s">
        <v>289</v>
      </c>
      <c r="AT16" s="211" t="s">
        <v>333</v>
      </c>
      <c r="AU16" s="210">
        <f>COUNTIF(C17:N32,"ซ่อนช่อง")</f>
        <v>11</v>
      </c>
      <c r="AV16" s="209" t="s">
        <v>334</v>
      </c>
    </row>
    <row r="17" spans="1:45">
      <c r="A17" s="182"/>
      <c r="B17" s="182"/>
      <c r="C17" s="262" t="str">
        <f>IF(AS17="","ซ่อนช่อง",CONCATENATE("1. ",VLOOKUP(AS17,Table1[#All],2,0)))</f>
        <v>1. นางสมศรี ใหม่วงค์จันทร์</v>
      </c>
      <c r="D17" s="262"/>
      <c r="E17" s="262"/>
      <c r="F17" s="262"/>
      <c r="G17" s="262"/>
      <c r="H17" s="262"/>
      <c r="I17" s="262"/>
      <c r="J17" s="262"/>
      <c r="K17" s="262"/>
      <c r="L17" s="262"/>
      <c r="M17" s="262"/>
      <c r="N17" s="262"/>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7" t="str">
        <f>IF(AS17="","",VLOOKUP(AS17,Table1[#All],3,0))</f>
        <v>3-5009-01002-04-6</v>
      </c>
      <c r="AE17" s="287"/>
      <c r="AF17" s="287"/>
      <c r="AG17" s="287"/>
      <c r="AH17" s="287"/>
      <c r="AI17" s="287"/>
      <c r="AJ17" s="287"/>
      <c r="AK17" s="287"/>
      <c r="AL17" s="195"/>
      <c r="AM17" s="182"/>
      <c r="AN17" s="182"/>
      <c r="AO17" s="182"/>
      <c r="AP17" s="182"/>
      <c r="AQ17" s="182"/>
      <c r="AS17" s="191" t="s">
        <v>211</v>
      </c>
    </row>
    <row r="18" spans="1:45">
      <c r="A18" s="187"/>
      <c r="B18" s="187"/>
      <c r="C18" s="283" t="str">
        <f>IF(AS18="","ซ่อนช่อง",CONCATENATE("2. ",VLOOKUP(AS18,Table1[#All],2,0)))</f>
        <v>2. นายเอกภพ ใหม่วงค์จันทร์</v>
      </c>
      <c r="D18" s="283"/>
      <c r="E18" s="283"/>
      <c r="F18" s="283"/>
      <c r="G18" s="283"/>
      <c r="H18" s="283"/>
      <c r="I18" s="283"/>
      <c r="J18" s="283"/>
      <c r="K18" s="283"/>
      <c r="L18" s="283"/>
      <c r="M18" s="283"/>
      <c r="N18" s="283"/>
      <c r="O18" s="188"/>
      <c r="P18" s="187" t="str">
        <f t="shared" si="0"/>
        <v>คู่สมรสจำเลยที่ 1</v>
      </c>
      <c r="Q18" s="187"/>
      <c r="R18" s="187"/>
      <c r="S18" s="187"/>
      <c r="T18" s="187"/>
      <c r="U18" s="187"/>
      <c r="V18" s="187"/>
      <c r="W18" s="187" t="str">
        <f t="shared" si="1"/>
        <v>เลขบัตรประชาชน</v>
      </c>
      <c r="X18" s="187"/>
      <c r="Y18" s="187"/>
      <c r="Z18" s="187"/>
      <c r="AA18" s="187"/>
      <c r="AB18" s="187"/>
      <c r="AC18" s="187"/>
      <c r="AD18" s="284" t="str">
        <f>IF(AS18="","",VLOOKUP(AS18,Table1[#All],3,0))</f>
        <v>3-5010-00419-97-5</v>
      </c>
      <c r="AE18" s="284"/>
      <c r="AF18" s="284"/>
      <c r="AG18" s="284"/>
      <c r="AH18" s="284"/>
      <c r="AI18" s="284"/>
      <c r="AJ18" s="284"/>
      <c r="AK18" s="284"/>
      <c r="AL18" s="189"/>
      <c r="AM18" s="187"/>
      <c r="AN18" s="187"/>
      <c r="AO18" s="187"/>
      <c r="AP18" s="187"/>
      <c r="AQ18" s="187"/>
      <c r="AS18" s="191" t="s">
        <v>214</v>
      </c>
    </row>
    <row r="19" spans="1:45">
      <c r="A19" s="187"/>
      <c r="B19" s="187"/>
      <c r="C19" s="283" t="str">
        <f>IF(AS19="","ซ่อนช่อง",CONCATENATE("3. ",VLOOKUP(AS19,Table1[#All],2,0)))</f>
        <v>3. นายเสถียร แสนแก้ว</v>
      </c>
      <c r="D19" s="283"/>
      <c r="E19" s="283"/>
      <c r="F19" s="283"/>
      <c r="G19" s="283"/>
      <c r="H19" s="283"/>
      <c r="I19" s="283"/>
      <c r="J19" s="283"/>
      <c r="K19" s="283"/>
      <c r="L19" s="283"/>
      <c r="M19" s="283"/>
      <c r="N19" s="283"/>
      <c r="O19" s="188"/>
      <c r="P19" s="187" t="str">
        <f>IF(AS19="","",AS19)</f>
        <v>จำเลยที่ 2</v>
      </c>
      <c r="Q19" s="187"/>
      <c r="R19" s="187"/>
      <c r="S19" s="187"/>
      <c r="T19" s="187"/>
      <c r="U19" s="187"/>
      <c r="V19" s="187"/>
      <c r="W19" s="187" t="str">
        <f>IF(AS19="","","เลขบัตรประชาชน")</f>
        <v>เลขบัตรประชาชน</v>
      </c>
      <c r="X19" s="187"/>
      <c r="Y19" s="187"/>
      <c r="Z19" s="187"/>
      <c r="AA19" s="187"/>
      <c r="AB19" s="187"/>
      <c r="AC19" s="187"/>
      <c r="AD19" s="284" t="str">
        <f>IF(AS19="","",VLOOKUP(AS19,Table1[#All],3,0))</f>
        <v>3-5009-01002-94-1</v>
      </c>
      <c r="AE19" s="284"/>
      <c r="AF19" s="284"/>
      <c r="AG19" s="284"/>
      <c r="AH19" s="284"/>
      <c r="AI19" s="284"/>
      <c r="AJ19" s="284"/>
      <c r="AK19" s="284"/>
      <c r="AL19" s="189"/>
      <c r="AM19" s="187"/>
      <c r="AN19" s="187"/>
      <c r="AO19" s="187"/>
      <c r="AP19" s="187"/>
      <c r="AQ19" s="187"/>
      <c r="AS19" s="191" t="s">
        <v>212</v>
      </c>
    </row>
    <row r="20" spans="1:45">
      <c r="A20" s="187"/>
      <c r="B20" s="187"/>
      <c r="C20" s="283" t="str">
        <f>IF(AS20="","ซ่อนช่อง",CONCATENATE("4. ",VLOOKUP(AS20,Table1[#All],2,0)))</f>
        <v>4. นายสวน จิตรไทมณีกุล</v>
      </c>
      <c r="D20" s="283"/>
      <c r="E20" s="283"/>
      <c r="F20" s="283"/>
      <c r="G20" s="283"/>
      <c r="H20" s="283"/>
      <c r="I20" s="283"/>
      <c r="J20" s="283"/>
      <c r="K20" s="283"/>
      <c r="L20" s="283"/>
      <c r="M20" s="283"/>
      <c r="N20" s="283"/>
      <c r="O20" s="188"/>
      <c r="P20" s="187" t="str">
        <f t="shared" ref="P20:P32" si="2">IF(AS20="","",AS20)</f>
        <v>จำเลยที่ 3</v>
      </c>
      <c r="Q20" s="187"/>
      <c r="R20" s="187"/>
      <c r="S20" s="187"/>
      <c r="T20" s="187"/>
      <c r="U20" s="187"/>
      <c r="V20" s="187"/>
      <c r="W20" s="187" t="str">
        <f t="shared" ref="W20:W32" si="3">IF(AS20="","","เลขบัตรประชาชน")</f>
        <v>เลขบัตรประชาชน</v>
      </c>
      <c r="X20" s="187"/>
      <c r="Y20" s="187"/>
      <c r="Z20" s="187"/>
      <c r="AA20" s="187"/>
      <c r="AB20" s="187"/>
      <c r="AC20" s="187"/>
      <c r="AD20" s="284" t="str">
        <f>IF(AS20="","",VLOOKUP(AS20,Table1[#All],3,0))</f>
        <v>3-5009-01013-54-4</v>
      </c>
      <c r="AE20" s="284"/>
      <c r="AF20" s="284"/>
      <c r="AG20" s="284"/>
      <c r="AH20" s="284"/>
      <c r="AI20" s="284"/>
      <c r="AJ20" s="284"/>
      <c r="AK20" s="284"/>
      <c r="AL20" s="189"/>
      <c r="AM20" s="187"/>
      <c r="AN20" s="187"/>
      <c r="AO20" s="187"/>
      <c r="AP20" s="187"/>
      <c r="AQ20" s="187"/>
      <c r="AS20" s="191" t="s">
        <v>213</v>
      </c>
    </row>
    <row r="21" spans="1:45">
      <c r="A21" s="187"/>
      <c r="B21" s="187"/>
      <c r="C21" s="283" t="str">
        <f>IF(AS21="","ซ่อนช่อง",CONCATENATE("5. ",VLOOKUP(AS21,Table1[#All],2,0)))</f>
        <v>5. นางเอ้ย กันทา</v>
      </c>
      <c r="D21" s="283"/>
      <c r="E21" s="283"/>
      <c r="F21" s="283"/>
      <c r="G21" s="283"/>
      <c r="H21" s="283"/>
      <c r="I21" s="283"/>
      <c r="J21" s="283"/>
      <c r="K21" s="283"/>
      <c r="L21" s="283"/>
      <c r="M21" s="283"/>
      <c r="N21" s="283"/>
      <c r="O21" s="188"/>
      <c r="P21" s="187" t="str">
        <f t="shared" si="2"/>
        <v>จำเลยที่ 4</v>
      </c>
      <c r="Q21" s="187"/>
      <c r="R21" s="187"/>
      <c r="S21" s="187"/>
      <c r="T21" s="187"/>
      <c r="U21" s="187"/>
      <c r="V21" s="187"/>
      <c r="W21" s="187" t="str">
        <f t="shared" si="3"/>
        <v>เลขบัตรประชาชน</v>
      </c>
      <c r="X21" s="187"/>
      <c r="Y21" s="187"/>
      <c r="Z21" s="187"/>
      <c r="AA21" s="187"/>
      <c r="AB21" s="187"/>
      <c r="AC21" s="187"/>
      <c r="AD21" s="284" t="str">
        <f>IF(AS21="","",VLOOKUP(AS21,Table1[#All],3,0))</f>
        <v>3-5009-01004-85-5</v>
      </c>
      <c r="AE21" s="284"/>
      <c r="AF21" s="284"/>
      <c r="AG21" s="284"/>
      <c r="AH21" s="284"/>
      <c r="AI21" s="284"/>
      <c r="AJ21" s="284"/>
      <c r="AK21" s="284"/>
      <c r="AL21" s="189"/>
      <c r="AM21" s="187"/>
      <c r="AN21" s="187"/>
      <c r="AO21" s="187"/>
      <c r="AP21" s="187"/>
      <c r="AQ21" s="187"/>
      <c r="AS21" s="191" t="s">
        <v>217</v>
      </c>
    </row>
    <row r="22" spans="1:45" hidden="1">
      <c r="A22" s="187"/>
      <c r="B22" s="187"/>
      <c r="C22" s="283" t="str">
        <f>IF(AS22="","ซ่อนช่อง",CONCATENATE("6. ",VLOOKUP(AS22,Table1[#All],2,0)))</f>
        <v>ซ่อนช่อง</v>
      </c>
      <c r="D22" s="283"/>
      <c r="E22" s="283"/>
      <c r="F22" s="283"/>
      <c r="G22" s="283"/>
      <c r="H22" s="283"/>
      <c r="I22" s="283"/>
      <c r="J22" s="283"/>
      <c r="K22" s="283"/>
      <c r="L22" s="283"/>
      <c r="M22" s="283"/>
      <c r="N22" s="283"/>
      <c r="O22" s="188"/>
      <c r="P22" s="187" t="str">
        <f t="shared" si="2"/>
        <v/>
      </c>
      <c r="Q22" s="187"/>
      <c r="R22" s="187"/>
      <c r="S22" s="187"/>
      <c r="T22" s="187"/>
      <c r="U22" s="187"/>
      <c r="V22" s="187"/>
      <c r="W22" s="187" t="str">
        <f t="shared" si="3"/>
        <v/>
      </c>
      <c r="X22" s="187"/>
      <c r="Y22" s="187"/>
      <c r="Z22" s="187"/>
      <c r="AA22" s="187"/>
      <c r="AB22" s="187"/>
      <c r="AC22" s="187"/>
      <c r="AD22" s="284" t="str">
        <f>IF(AS22="","",VLOOKUP(AS22,Table1[#All],3,0))</f>
        <v/>
      </c>
      <c r="AE22" s="284"/>
      <c r="AF22" s="284"/>
      <c r="AG22" s="284"/>
      <c r="AH22" s="284"/>
      <c r="AI22" s="284"/>
      <c r="AJ22" s="284"/>
      <c r="AK22" s="284"/>
      <c r="AL22" s="189"/>
      <c r="AM22" s="187"/>
      <c r="AN22" s="187"/>
      <c r="AO22" s="187"/>
      <c r="AP22" s="187"/>
      <c r="AQ22" s="187"/>
      <c r="AS22" s="191"/>
    </row>
    <row r="23" spans="1:45" hidden="1">
      <c r="A23" s="187"/>
      <c r="B23" s="187"/>
      <c r="C23" s="283" t="str">
        <f>IF(AS23="","ซ่อนช่อง",CONCATENATE("7. ",VLOOKUP(AS23,Table1[#All],2,0)))</f>
        <v>ซ่อนช่อง</v>
      </c>
      <c r="D23" s="283"/>
      <c r="E23" s="283"/>
      <c r="F23" s="283"/>
      <c r="G23" s="283"/>
      <c r="H23" s="283"/>
      <c r="I23" s="283"/>
      <c r="J23" s="283"/>
      <c r="K23" s="283"/>
      <c r="L23" s="283"/>
      <c r="M23" s="283"/>
      <c r="N23" s="283"/>
      <c r="O23" s="188"/>
      <c r="P23" s="187" t="str">
        <f t="shared" si="2"/>
        <v/>
      </c>
      <c r="Q23" s="187"/>
      <c r="R23" s="187"/>
      <c r="S23" s="187"/>
      <c r="T23" s="187"/>
      <c r="U23" s="187"/>
      <c r="V23" s="187"/>
      <c r="W23" s="187" t="str">
        <f t="shared" si="3"/>
        <v/>
      </c>
      <c r="X23" s="187"/>
      <c r="Y23" s="187"/>
      <c r="Z23" s="187"/>
      <c r="AA23" s="187"/>
      <c r="AB23" s="187"/>
      <c r="AC23" s="187"/>
      <c r="AD23" s="284" t="str">
        <f>IF(AS23="","",VLOOKUP(AS23,Table1[#All],3,0))</f>
        <v/>
      </c>
      <c r="AE23" s="284"/>
      <c r="AF23" s="284"/>
      <c r="AG23" s="284"/>
      <c r="AH23" s="284"/>
      <c r="AI23" s="284"/>
      <c r="AJ23" s="284"/>
      <c r="AK23" s="284"/>
      <c r="AL23" s="189"/>
      <c r="AM23" s="187"/>
      <c r="AN23" s="187"/>
      <c r="AO23" s="187"/>
      <c r="AP23" s="187"/>
      <c r="AQ23" s="187"/>
      <c r="AS23" s="191"/>
    </row>
    <row r="24" spans="1:45" hidden="1">
      <c r="A24" s="187"/>
      <c r="B24" s="187"/>
      <c r="C24" s="283" t="str">
        <f>IF(AS24="","ซ่อนช่อง",CONCATENATE("8. ",VLOOKUP(AS24,Table1[#All],2,0)))</f>
        <v>ซ่อนช่อง</v>
      </c>
      <c r="D24" s="283"/>
      <c r="E24" s="283"/>
      <c r="F24" s="283"/>
      <c r="G24" s="283"/>
      <c r="H24" s="283"/>
      <c r="I24" s="283"/>
      <c r="J24" s="283"/>
      <c r="K24" s="283"/>
      <c r="L24" s="283"/>
      <c r="M24" s="283"/>
      <c r="N24" s="283"/>
      <c r="O24" s="188"/>
      <c r="P24" s="187" t="str">
        <f t="shared" si="2"/>
        <v/>
      </c>
      <c r="Q24" s="187"/>
      <c r="R24" s="187"/>
      <c r="S24" s="187"/>
      <c r="T24" s="187"/>
      <c r="U24" s="187"/>
      <c r="V24" s="187"/>
      <c r="W24" s="187" t="str">
        <f t="shared" si="3"/>
        <v/>
      </c>
      <c r="X24" s="187"/>
      <c r="Y24" s="187"/>
      <c r="Z24" s="187"/>
      <c r="AA24" s="187"/>
      <c r="AB24" s="187"/>
      <c r="AC24" s="187"/>
      <c r="AD24" s="284" t="str">
        <f>IF(AS24="","",VLOOKUP(AS24,Table1[#All],3,0))</f>
        <v/>
      </c>
      <c r="AE24" s="284"/>
      <c r="AF24" s="284"/>
      <c r="AG24" s="284"/>
      <c r="AH24" s="284"/>
      <c r="AI24" s="284"/>
      <c r="AJ24" s="284"/>
      <c r="AK24" s="284"/>
      <c r="AL24" s="189"/>
      <c r="AM24" s="187"/>
      <c r="AN24" s="187"/>
      <c r="AO24" s="187"/>
      <c r="AP24" s="187"/>
      <c r="AQ24" s="187"/>
      <c r="AS24" s="191"/>
    </row>
    <row r="25" spans="1:45" hidden="1">
      <c r="A25" s="187"/>
      <c r="B25" s="187"/>
      <c r="C25" s="283" t="str">
        <f>IF(AS25="","ซ่อนช่อง",CONCATENATE("9. ",VLOOKUP(AS25,Table1[#All],2,0)))</f>
        <v>ซ่อนช่อง</v>
      </c>
      <c r="D25" s="283"/>
      <c r="E25" s="283"/>
      <c r="F25" s="283"/>
      <c r="G25" s="283"/>
      <c r="H25" s="283"/>
      <c r="I25" s="283"/>
      <c r="J25" s="283"/>
      <c r="K25" s="283"/>
      <c r="L25" s="283"/>
      <c r="M25" s="283"/>
      <c r="N25" s="283"/>
      <c r="O25" s="188"/>
      <c r="P25" s="187" t="str">
        <f t="shared" si="2"/>
        <v/>
      </c>
      <c r="Q25" s="187"/>
      <c r="R25" s="187"/>
      <c r="S25" s="187"/>
      <c r="T25" s="187"/>
      <c r="U25" s="187"/>
      <c r="V25" s="187"/>
      <c r="W25" s="187" t="str">
        <f t="shared" si="3"/>
        <v/>
      </c>
      <c r="X25" s="187"/>
      <c r="Y25" s="187"/>
      <c r="Z25" s="187"/>
      <c r="AA25" s="187"/>
      <c r="AB25" s="187"/>
      <c r="AC25" s="187"/>
      <c r="AD25" s="284" t="str">
        <f>IF(AS25="","",VLOOKUP(AS25,Table1[#All],3,0))</f>
        <v/>
      </c>
      <c r="AE25" s="284"/>
      <c r="AF25" s="284"/>
      <c r="AG25" s="284"/>
      <c r="AH25" s="284"/>
      <c r="AI25" s="284"/>
      <c r="AJ25" s="284"/>
      <c r="AK25" s="284"/>
      <c r="AL25" s="189"/>
      <c r="AM25" s="187"/>
      <c r="AN25" s="187"/>
      <c r="AO25" s="187"/>
      <c r="AP25" s="187"/>
      <c r="AQ25" s="187"/>
      <c r="AS25" s="191"/>
    </row>
    <row r="26" spans="1:45" hidden="1">
      <c r="A26" s="187"/>
      <c r="B26" s="187"/>
      <c r="C26" s="283" t="str">
        <f>IF(AS26="","ซ่อนช่อง",CONCATENATE("10. ",VLOOKUP(AS26,Table1[#All],2,0)))</f>
        <v>ซ่อนช่อง</v>
      </c>
      <c r="D26" s="283"/>
      <c r="E26" s="283"/>
      <c r="F26" s="283"/>
      <c r="G26" s="283"/>
      <c r="H26" s="283"/>
      <c r="I26" s="283"/>
      <c r="J26" s="283"/>
      <c r="K26" s="283"/>
      <c r="L26" s="283"/>
      <c r="M26" s="283"/>
      <c r="N26" s="283"/>
      <c r="O26" s="188"/>
      <c r="P26" s="187" t="str">
        <f t="shared" si="2"/>
        <v/>
      </c>
      <c r="Q26" s="187"/>
      <c r="R26" s="187"/>
      <c r="S26" s="187"/>
      <c r="T26" s="187"/>
      <c r="U26" s="187"/>
      <c r="V26" s="187"/>
      <c r="W26" s="187" t="str">
        <f t="shared" si="3"/>
        <v/>
      </c>
      <c r="X26" s="187"/>
      <c r="Y26" s="187"/>
      <c r="Z26" s="187"/>
      <c r="AA26" s="187"/>
      <c r="AB26" s="187"/>
      <c r="AC26" s="187"/>
      <c r="AD26" s="284" t="str">
        <f>IF(AS26="","",VLOOKUP(AS26,Table1[#All],3,0))</f>
        <v/>
      </c>
      <c r="AE26" s="284"/>
      <c r="AF26" s="284"/>
      <c r="AG26" s="284"/>
      <c r="AH26" s="284"/>
      <c r="AI26" s="284"/>
      <c r="AJ26" s="284"/>
      <c r="AK26" s="284"/>
      <c r="AL26" s="189"/>
      <c r="AM26" s="187"/>
      <c r="AN26" s="187"/>
      <c r="AO26" s="187"/>
      <c r="AP26" s="187"/>
      <c r="AQ26" s="187"/>
      <c r="AS26" s="191"/>
    </row>
    <row r="27" spans="1:45" hidden="1">
      <c r="A27" s="187"/>
      <c r="B27" s="187"/>
      <c r="C27" s="283" t="str">
        <f>IF(AS27="","ซ่อนช่อง",CONCATENATE("11. ",VLOOKUP(AS27,Table1[#All],2,0)))</f>
        <v>ซ่อนช่อง</v>
      </c>
      <c r="D27" s="283"/>
      <c r="E27" s="283"/>
      <c r="F27" s="283"/>
      <c r="G27" s="283"/>
      <c r="H27" s="283"/>
      <c r="I27" s="283"/>
      <c r="J27" s="283"/>
      <c r="K27" s="283"/>
      <c r="L27" s="283"/>
      <c r="M27" s="283"/>
      <c r="N27" s="283"/>
      <c r="O27" s="188"/>
      <c r="P27" s="187" t="str">
        <f t="shared" si="2"/>
        <v/>
      </c>
      <c r="Q27" s="187"/>
      <c r="R27" s="187"/>
      <c r="S27" s="187"/>
      <c r="T27" s="187"/>
      <c r="U27" s="187"/>
      <c r="V27" s="187"/>
      <c r="W27" s="187" t="str">
        <f t="shared" si="3"/>
        <v/>
      </c>
      <c r="X27" s="187"/>
      <c r="Y27" s="187"/>
      <c r="Z27" s="187"/>
      <c r="AA27" s="187"/>
      <c r="AB27" s="187"/>
      <c r="AC27" s="187"/>
      <c r="AD27" s="284" t="str">
        <f>IF(AS27="","",VLOOKUP(AS27,Table1[#All],3,0))</f>
        <v/>
      </c>
      <c r="AE27" s="284"/>
      <c r="AF27" s="284"/>
      <c r="AG27" s="284"/>
      <c r="AH27" s="284"/>
      <c r="AI27" s="284"/>
      <c r="AJ27" s="284"/>
      <c r="AK27" s="284"/>
      <c r="AL27" s="189"/>
      <c r="AM27" s="187"/>
      <c r="AN27" s="187"/>
      <c r="AO27" s="187"/>
      <c r="AP27" s="187"/>
      <c r="AQ27" s="187"/>
      <c r="AS27" s="191"/>
    </row>
    <row r="28" spans="1:45" hidden="1">
      <c r="A28" s="187"/>
      <c r="B28" s="187"/>
      <c r="C28" s="283" t="str">
        <f>IF(AS28="","ซ่อนช่อง",CONCATENATE("12. ",VLOOKUP(AS28,Table1[#All],2,0)))</f>
        <v>ซ่อนช่อง</v>
      </c>
      <c r="D28" s="283"/>
      <c r="E28" s="283"/>
      <c r="F28" s="283"/>
      <c r="G28" s="283"/>
      <c r="H28" s="283"/>
      <c r="I28" s="283"/>
      <c r="J28" s="283"/>
      <c r="K28" s="283"/>
      <c r="L28" s="283"/>
      <c r="M28" s="283"/>
      <c r="N28" s="283"/>
      <c r="O28" s="188"/>
      <c r="P28" s="187" t="str">
        <f t="shared" si="2"/>
        <v/>
      </c>
      <c r="Q28" s="187"/>
      <c r="R28" s="187"/>
      <c r="S28" s="187"/>
      <c r="T28" s="187"/>
      <c r="U28" s="187"/>
      <c r="V28" s="187"/>
      <c r="W28" s="187" t="str">
        <f t="shared" si="3"/>
        <v/>
      </c>
      <c r="X28" s="187"/>
      <c r="Y28" s="187"/>
      <c r="Z28" s="187"/>
      <c r="AA28" s="187"/>
      <c r="AB28" s="187"/>
      <c r="AC28" s="187"/>
      <c r="AD28" s="284" t="str">
        <f>IF(AS28="","",VLOOKUP(AS28,Table1[#All],3,0))</f>
        <v/>
      </c>
      <c r="AE28" s="284"/>
      <c r="AF28" s="284"/>
      <c r="AG28" s="284"/>
      <c r="AH28" s="284"/>
      <c r="AI28" s="284"/>
      <c r="AJ28" s="284"/>
      <c r="AK28" s="284"/>
      <c r="AL28" s="189"/>
      <c r="AM28" s="187"/>
      <c r="AN28" s="187"/>
      <c r="AO28" s="187"/>
      <c r="AP28" s="187"/>
      <c r="AQ28" s="187"/>
      <c r="AS28" s="191"/>
    </row>
    <row r="29" spans="1:45" hidden="1">
      <c r="A29" s="187"/>
      <c r="B29" s="187"/>
      <c r="C29" s="283" t="str">
        <f>IF(AS29="","ซ่อนช่อง",CONCATENATE("13. ",VLOOKUP(AS29,Table1[#All],2,0)))</f>
        <v>ซ่อนช่อง</v>
      </c>
      <c r="D29" s="283"/>
      <c r="E29" s="283"/>
      <c r="F29" s="283"/>
      <c r="G29" s="283"/>
      <c r="H29" s="283"/>
      <c r="I29" s="283"/>
      <c r="J29" s="283"/>
      <c r="K29" s="283"/>
      <c r="L29" s="283"/>
      <c r="M29" s="283"/>
      <c r="N29" s="283"/>
      <c r="O29" s="188"/>
      <c r="P29" s="187" t="str">
        <f t="shared" si="2"/>
        <v/>
      </c>
      <c r="Q29" s="187"/>
      <c r="R29" s="187"/>
      <c r="S29" s="187"/>
      <c r="T29" s="187"/>
      <c r="U29" s="187"/>
      <c r="V29" s="187"/>
      <c r="W29" s="187" t="str">
        <f t="shared" si="3"/>
        <v/>
      </c>
      <c r="X29" s="187"/>
      <c r="Y29" s="187"/>
      <c r="Z29" s="187"/>
      <c r="AA29" s="187"/>
      <c r="AB29" s="187"/>
      <c r="AC29" s="187"/>
      <c r="AD29" s="284" t="str">
        <f>IF(AS29="","",VLOOKUP(AS29,Table1[#All],3,0))</f>
        <v/>
      </c>
      <c r="AE29" s="284"/>
      <c r="AF29" s="284"/>
      <c r="AG29" s="284"/>
      <c r="AH29" s="284"/>
      <c r="AI29" s="284"/>
      <c r="AJ29" s="284"/>
      <c r="AK29" s="284"/>
      <c r="AL29" s="189"/>
      <c r="AM29" s="187"/>
      <c r="AN29" s="187"/>
      <c r="AO29" s="187"/>
      <c r="AP29" s="187"/>
      <c r="AQ29" s="187"/>
      <c r="AS29" s="191"/>
    </row>
    <row r="30" spans="1:45" hidden="1">
      <c r="A30" s="187"/>
      <c r="B30" s="187"/>
      <c r="C30" s="283" t="str">
        <f>IF(AS30="","ซ่อนช่อง",CONCATENATE("14. ",VLOOKUP(AS30,Table1[#All],2,0)))</f>
        <v>ซ่อนช่อง</v>
      </c>
      <c r="D30" s="283"/>
      <c r="E30" s="283"/>
      <c r="F30" s="283"/>
      <c r="G30" s="283"/>
      <c r="H30" s="283"/>
      <c r="I30" s="283"/>
      <c r="J30" s="283"/>
      <c r="K30" s="283"/>
      <c r="L30" s="283"/>
      <c r="M30" s="283"/>
      <c r="N30" s="283"/>
      <c r="O30" s="188"/>
      <c r="P30" s="187" t="str">
        <f t="shared" si="2"/>
        <v/>
      </c>
      <c r="Q30" s="187"/>
      <c r="R30" s="187"/>
      <c r="S30" s="187"/>
      <c r="T30" s="187"/>
      <c r="U30" s="187"/>
      <c r="V30" s="187"/>
      <c r="W30" s="187" t="str">
        <f t="shared" si="3"/>
        <v/>
      </c>
      <c r="X30" s="187"/>
      <c r="Y30" s="187"/>
      <c r="Z30" s="187"/>
      <c r="AA30" s="187"/>
      <c r="AB30" s="187"/>
      <c r="AC30" s="187"/>
      <c r="AD30" s="284" t="str">
        <f>IF(AS30="","",VLOOKUP(AS30,Table1[#All],3,0))</f>
        <v/>
      </c>
      <c r="AE30" s="284"/>
      <c r="AF30" s="284"/>
      <c r="AG30" s="284"/>
      <c r="AH30" s="284"/>
      <c r="AI30" s="284"/>
      <c r="AJ30" s="284"/>
      <c r="AK30" s="284"/>
      <c r="AL30" s="189"/>
      <c r="AM30" s="187"/>
      <c r="AN30" s="187"/>
      <c r="AO30" s="187"/>
      <c r="AP30" s="187"/>
      <c r="AQ30" s="187"/>
      <c r="AS30" s="191"/>
    </row>
    <row r="31" spans="1:45" hidden="1">
      <c r="A31" s="187"/>
      <c r="B31" s="187"/>
      <c r="C31" s="283" t="str">
        <f>IF(AS31="","ซ่อนช่อง",CONCATENATE("15. ",VLOOKUP(AS31,Table1[#All],2,0)))</f>
        <v>ซ่อนช่อง</v>
      </c>
      <c r="D31" s="283"/>
      <c r="E31" s="283"/>
      <c r="F31" s="283"/>
      <c r="G31" s="283"/>
      <c r="H31" s="283"/>
      <c r="I31" s="283"/>
      <c r="J31" s="283"/>
      <c r="K31" s="283"/>
      <c r="L31" s="283"/>
      <c r="M31" s="283"/>
      <c r="N31" s="283"/>
      <c r="O31" s="188"/>
      <c r="P31" s="187" t="str">
        <f t="shared" si="2"/>
        <v/>
      </c>
      <c r="Q31" s="187"/>
      <c r="R31" s="187"/>
      <c r="S31" s="187"/>
      <c r="T31" s="187"/>
      <c r="U31" s="187"/>
      <c r="V31" s="187"/>
      <c r="W31" s="187" t="str">
        <f t="shared" si="3"/>
        <v/>
      </c>
      <c r="X31" s="187"/>
      <c r="Y31" s="187"/>
      <c r="Z31" s="187"/>
      <c r="AA31" s="187"/>
      <c r="AB31" s="187"/>
      <c r="AC31" s="187"/>
      <c r="AD31" s="284" t="str">
        <f>IF(AS31="","",VLOOKUP(AS31,Table1[#All],3,0))</f>
        <v/>
      </c>
      <c r="AE31" s="284"/>
      <c r="AF31" s="284"/>
      <c r="AG31" s="284"/>
      <c r="AH31" s="284"/>
      <c r="AI31" s="284"/>
      <c r="AJ31" s="284"/>
      <c r="AK31" s="284"/>
      <c r="AL31" s="189"/>
      <c r="AM31" s="187"/>
      <c r="AN31" s="187"/>
      <c r="AO31" s="187"/>
      <c r="AP31" s="187"/>
      <c r="AQ31" s="187"/>
      <c r="AS31" s="191"/>
    </row>
    <row r="32" spans="1:45" hidden="1">
      <c r="A32" s="183"/>
      <c r="B32" s="183"/>
      <c r="C32" s="283" t="str">
        <f>IF(AS32="","ซ่อนช่อง",CONCATENATE("16. ",VLOOKUP(AS32,Table1[#All],2,0)))</f>
        <v>ซ่อนช่อง</v>
      </c>
      <c r="D32" s="283"/>
      <c r="E32" s="283"/>
      <c r="F32" s="283"/>
      <c r="G32" s="283"/>
      <c r="H32" s="283"/>
      <c r="I32" s="283"/>
      <c r="J32" s="283"/>
      <c r="K32" s="283"/>
      <c r="L32" s="283"/>
      <c r="M32" s="283"/>
      <c r="N32" s="283"/>
      <c r="O32" s="193"/>
      <c r="P32" s="187" t="str">
        <f t="shared" si="2"/>
        <v/>
      </c>
      <c r="Q32" s="183"/>
      <c r="R32" s="183"/>
      <c r="S32" s="183"/>
      <c r="T32" s="183"/>
      <c r="U32" s="183"/>
      <c r="V32" s="183"/>
      <c r="W32" s="187" t="str">
        <f t="shared" si="3"/>
        <v/>
      </c>
      <c r="X32" s="183"/>
      <c r="Y32" s="183"/>
      <c r="Z32" s="183"/>
      <c r="AA32" s="183"/>
      <c r="AB32" s="183"/>
      <c r="AC32" s="183"/>
      <c r="AD32" s="284" t="str">
        <f>IF(AS32="","",VLOOKUP(AS32,Table1[#All],3,0))</f>
        <v/>
      </c>
      <c r="AE32" s="284"/>
      <c r="AF32" s="284"/>
      <c r="AG32" s="284"/>
      <c r="AH32" s="284"/>
      <c r="AI32" s="284"/>
      <c r="AJ32" s="284"/>
      <c r="AK32" s="284"/>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293</v>
      </c>
      <c r="G34" s="2" t="s">
        <v>294</v>
      </c>
      <c r="S34" s="182" t="s">
        <v>295</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296</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297</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297</v>
      </c>
      <c r="L37" s="182"/>
      <c r="M37" s="182"/>
      <c r="N37" s="182"/>
      <c r="O37" s="182"/>
      <c r="P37" s="182"/>
      <c r="Q37" s="182"/>
      <c r="R37" s="182"/>
      <c r="S37" s="182"/>
      <c r="T37" s="182"/>
      <c r="U37" s="182"/>
      <c r="V37" s="182"/>
      <c r="W37" s="182"/>
      <c r="X37" s="182"/>
      <c r="Y37" s="182"/>
      <c r="Z37" s="182"/>
      <c r="AA37" s="196" t="s">
        <v>298</v>
      </c>
      <c r="AB37" s="196"/>
      <c r="AC37" s="196"/>
      <c r="AD37" s="196"/>
      <c r="AE37" s="196"/>
      <c r="AF37" s="196"/>
      <c r="AG37" s="196"/>
      <c r="AH37" s="196"/>
      <c r="AI37" s="196"/>
    </row>
    <row r="38" spans="1:43">
      <c r="J38" s="2" t="s">
        <v>297</v>
      </c>
      <c r="L38" s="182"/>
      <c r="M38" s="182"/>
      <c r="N38" s="182"/>
      <c r="O38" s="182"/>
      <c r="P38" s="182"/>
      <c r="Q38" s="182"/>
      <c r="R38" s="182"/>
      <c r="S38" s="182"/>
      <c r="T38" s="182"/>
      <c r="U38" s="182"/>
      <c r="V38" s="182"/>
      <c r="W38" s="182"/>
      <c r="X38" s="182"/>
      <c r="Y38" s="182"/>
      <c r="Z38" s="182"/>
      <c r="AA38" s="196" t="s">
        <v>299</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300</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5    ราย</v>
      </c>
    </row>
    <row r="42" spans="1:43">
      <c r="A42" s="2" t="s">
        <v>301</v>
      </c>
    </row>
    <row r="43" spans="1:43">
      <c r="A43" s="2" t="s">
        <v>302</v>
      </c>
      <c r="V43" s="2" t="s">
        <v>306</v>
      </c>
    </row>
    <row r="44" spans="1:43">
      <c r="C44" s="2" t="s">
        <v>303</v>
      </c>
    </row>
    <row r="45" spans="1:43">
      <c r="B45" s="182"/>
      <c r="C45" s="182"/>
      <c r="D45" s="182"/>
      <c r="E45" s="182"/>
      <c r="F45" s="182"/>
      <c r="G45" s="182"/>
      <c r="H45" s="182"/>
      <c r="I45" s="182"/>
    </row>
    <row r="46" spans="1:43">
      <c r="A46" s="2" t="s">
        <v>304</v>
      </c>
    </row>
    <row r="47" spans="1:43">
      <c r="A47" s="2" t="s">
        <v>305</v>
      </c>
    </row>
    <row r="48" spans="1:43">
      <c r="A48" s="182"/>
      <c r="B48" s="182"/>
      <c r="C48" s="182"/>
      <c r="D48" s="182"/>
      <c r="E48" s="182"/>
      <c r="F48" s="182"/>
      <c r="G48" s="182"/>
      <c r="H48" s="182"/>
      <c r="I48" s="182"/>
      <c r="J48" s="182"/>
      <c r="K48" s="182"/>
      <c r="L48" s="182"/>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5"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307</v>
      </c>
      <c r="AD2" s="182"/>
      <c r="AE2" s="182"/>
      <c r="AF2" s="182"/>
      <c r="AG2" s="182"/>
      <c r="AH2" s="182"/>
      <c r="AI2" s="182"/>
      <c r="AJ2" s="182"/>
      <c r="AK2" s="182"/>
      <c r="AL2" s="203"/>
    </row>
    <row r="3" spans="1:39">
      <c r="Z3" s="202"/>
      <c r="AA3" s="2" t="s">
        <v>308</v>
      </c>
      <c r="AD3" s="182"/>
      <c r="AE3" s="182"/>
      <c r="AF3" s="182"/>
      <c r="AG3" s="182"/>
      <c r="AH3" s="182"/>
      <c r="AI3" s="182"/>
      <c r="AJ3" s="182"/>
      <c r="AK3" s="182"/>
      <c r="AL3" s="203"/>
    </row>
    <row r="4" spans="1:39">
      <c r="Z4" s="202"/>
      <c r="AA4" s="2" t="s">
        <v>309</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88" t="s">
        <v>310</v>
      </c>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8"/>
      <c r="AG7" s="288"/>
      <c r="AH7" s="288"/>
      <c r="AI7" s="288"/>
      <c r="AJ7" s="288"/>
      <c r="AK7" s="288"/>
      <c r="AL7" s="288"/>
      <c r="AM7" s="288"/>
    </row>
    <row r="8" spans="1:39" ht="26.4">
      <c r="A8" s="289" t="s">
        <v>311</v>
      </c>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row>
    <row r="10" spans="1:39">
      <c r="V10" s="2" t="s">
        <v>62</v>
      </c>
      <c r="X10" s="259"/>
      <c r="Y10" s="259"/>
      <c r="Z10" s="279" t="s">
        <v>269</v>
      </c>
      <c r="AA10" s="279"/>
      <c r="AB10" s="259"/>
      <c r="AC10" s="259"/>
      <c r="AD10" s="259"/>
      <c r="AE10" s="259"/>
      <c r="AF10" s="259"/>
      <c r="AG10" s="259"/>
      <c r="AH10" s="279" t="s">
        <v>312</v>
      </c>
      <c r="AI10" s="279"/>
      <c r="AJ10" s="259"/>
      <c r="AK10" s="259"/>
      <c r="AL10" s="259"/>
      <c r="AM10" s="259"/>
    </row>
    <row r="11" spans="1:39">
      <c r="A11" s="2" t="s">
        <v>33</v>
      </c>
      <c r="D11" s="2" t="s">
        <v>313</v>
      </c>
    </row>
    <row r="12" spans="1:39">
      <c r="D12" s="2" t="s">
        <v>271</v>
      </c>
      <c r="G12" s="290" t="str">
        <f>CONCATENATE("ธนาคารออมสิน โดย ",Sheet1!B8," ผู้รับมอบอำนาจช่วง")</f>
        <v>ธนาคารออมสิน โดย นายปฏิยุทธ์ ฟองแก้ว ผู้รับมอบอำนาจช่วง</v>
      </c>
      <c r="H12" s="290"/>
      <c r="I12" s="290"/>
      <c r="J12" s="290"/>
      <c r="K12" s="290"/>
      <c r="L12" s="290"/>
      <c r="M12" s="290"/>
      <c r="N12" s="290"/>
      <c r="O12" s="290"/>
      <c r="P12" s="290"/>
      <c r="Q12" s="290"/>
      <c r="R12" s="290"/>
      <c r="S12" s="290"/>
      <c r="T12" s="290"/>
      <c r="U12" s="290"/>
      <c r="V12" s="290"/>
      <c r="W12" s="290"/>
      <c r="X12" s="290"/>
      <c r="Y12" s="290"/>
      <c r="Z12" s="290"/>
      <c r="AA12" s="290"/>
      <c r="AB12" s="290"/>
      <c r="AC12" s="290"/>
      <c r="AD12" s="290"/>
      <c r="AE12" s="2" t="s">
        <v>314</v>
      </c>
      <c r="AG12" s="259">
        <f>Sheet1!D8</f>
        <v>28</v>
      </c>
      <c r="AH12" s="259"/>
      <c r="AI12" s="259"/>
      <c r="AJ12" s="2" t="s">
        <v>315</v>
      </c>
    </row>
    <row r="13" spans="1:39">
      <c r="A13" s="2" t="s">
        <v>278</v>
      </c>
      <c r="D13" s="259" t="s">
        <v>275</v>
      </c>
      <c r="E13" s="259"/>
      <c r="F13" s="259"/>
      <c r="G13" s="259"/>
      <c r="H13" s="279" t="s">
        <v>280</v>
      </c>
      <c r="I13" s="279"/>
      <c r="J13" s="279"/>
      <c r="K13" s="279"/>
      <c r="L13" s="259">
        <v>470</v>
      </c>
      <c r="M13" s="259"/>
      <c r="N13" s="259"/>
      <c r="O13" s="259"/>
      <c r="P13" s="279" t="s">
        <v>281</v>
      </c>
      <c r="Q13" s="279"/>
      <c r="R13" s="259" t="s">
        <v>152</v>
      </c>
      <c r="S13" s="259"/>
      <c r="T13" s="279" t="s">
        <v>316</v>
      </c>
      <c r="U13" s="279"/>
      <c r="V13" s="259" t="s">
        <v>152</v>
      </c>
      <c r="W13" s="259"/>
      <c r="X13" s="259"/>
      <c r="Y13" s="259"/>
      <c r="Z13" s="259"/>
      <c r="AA13" s="259"/>
      <c r="AB13" s="259"/>
      <c r="AC13" s="279" t="s">
        <v>282</v>
      </c>
      <c r="AD13" s="279"/>
      <c r="AE13" s="259" t="s">
        <v>284</v>
      </c>
      <c r="AF13" s="259"/>
      <c r="AG13" s="259"/>
      <c r="AH13" s="259"/>
      <c r="AI13" s="259"/>
      <c r="AJ13" s="259"/>
      <c r="AK13" s="259"/>
      <c r="AL13" s="259"/>
      <c r="AM13" s="259"/>
    </row>
    <row r="14" spans="1:39">
      <c r="A14" s="2" t="s">
        <v>317</v>
      </c>
      <c r="D14" s="259" t="s">
        <v>344</v>
      </c>
      <c r="E14" s="259"/>
      <c r="F14" s="259"/>
      <c r="G14" s="259"/>
      <c r="H14" s="259"/>
      <c r="I14" s="259"/>
      <c r="J14" s="259"/>
      <c r="K14" s="259"/>
      <c r="L14" s="279" t="s">
        <v>286</v>
      </c>
      <c r="M14" s="279"/>
      <c r="N14" s="279"/>
      <c r="O14" s="259" t="s">
        <v>291</v>
      </c>
      <c r="P14" s="259"/>
      <c r="Q14" s="259"/>
      <c r="R14" s="259"/>
      <c r="S14" s="259"/>
      <c r="T14" s="259"/>
      <c r="U14" s="259"/>
      <c r="V14" s="259"/>
      <c r="W14" s="259"/>
      <c r="X14" s="259"/>
      <c r="Y14" s="259"/>
      <c r="Z14" s="279" t="s">
        <v>288</v>
      </c>
      <c r="AA14" s="279"/>
      <c r="AB14" s="259" t="s">
        <v>292</v>
      </c>
      <c r="AC14" s="259"/>
      <c r="AD14" s="259"/>
      <c r="AE14" s="259"/>
      <c r="AF14" s="259"/>
      <c r="AG14" s="259"/>
      <c r="AH14" s="259"/>
      <c r="AI14" s="259"/>
      <c r="AJ14" s="259"/>
      <c r="AK14" s="259"/>
      <c r="AL14" s="259"/>
      <c r="AM14" s="259"/>
    </row>
    <row r="15" spans="1:39">
      <c r="A15" s="2" t="s">
        <v>331</v>
      </c>
    </row>
    <row r="16" spans="1:39">
      <c r="A16" s="2" t="s">
        <v>330</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ของศาลจังหวัดฝาง ในคดีหมายเลขคดีดำที่ ผบ991/2558 คดีหมายเลขแดงที่ ผบ76/2559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332</v>
      </c>
    </row>
    <row r="21" spans="1:40">
      <c r="A21" s="182" t="str">
        <f>CONCATENATE("1.  ",VLOOKUP(AN21,Table1[#All],2,0))</f>
        <v>1.  นางสมศรี ใหม่วงค์จันทร์</v>
      </c>
      <c r="B21" s="182"/>
      <c r="C21" s="182"/>
      <c r="D21" s="182"/>
      <c r="E21" s="182"/>
      <c r="F21" s="182"/>
      <c r="G21" s="182"/>
      <c r="H21" s="182"/>
      <c r="I21" s="182"/>
      <c r="J21" s="182"/>
      <c r="K21" s="182"/>
      <c r="L21" s="182"/>
      <c r="M21" s="182"/>
      <c r="N21" s="182"/>
      <c r="O21" s="182"/>
      <c r="P21" s="182"/>
      <c r="Q21" s="279" t="s">
        <v>326</v>
      </c>
      <c r="R21" s="279"/>
      <c r="S21" s="279"/>
      <c r="T21" s="279"/>
      <c r="U21" s="279"/>
      <c r="V21" s="279"/>
      <c r="W21" s="279"/>
      <c r="X21" s="279"/>
      <c r="Y21" s="279"/>
      <c r="Z21" s="291" t="str">
        <f>VLOOKUP(AN21,Table1[#All],3,0)</f>
        <v>3-5009-01002-04-6</v>
      </c>
      <c r="AA21" s="291"/>
      <c r="AB21" s="291"/>
      <c r="AC21" s="291"/>
      <c r="AD21" s="291"/>
      <c r="AE21" s="291"/>
      <c r="AF21" s="291"/>
      <c r="AG21" s="291"/>
      <c r="AH21" s="291"/>
      <c r="AI21" s="291"/>
      <c r="AJ21" s="291"/>
      <c r="AK21" s="291"/>
      <c r="AL21" s="291"/>
      <c r="AM21" s="291"/>
      <c r="AN21" s="208" t="s">
        <v>211</v>
      </c>
    </row>
    <row r="22" spans="1:40">
      <c r="F22" s="2" t="s">
        <v>318</v>
      </c>
    </row>
    <row r="23" spans="1:40">
      <c r="A23" s="2" t="s">
        <v>319</v>
      </c>
    </row>
    <row r="24" spans="1:40">
      <c r="A24" s="207" t="s">
        <v>327</v>
      </c>
      <c r="B24" s="182"/>
      <c r="C24" s="182"/>
      <c r="D24" s="182" t="s">
        <v>320</v>
      </c>
      <c r="E24" s="182"/>
      <c r="F24" s="182"/>
      <c r="G24" s="182"/>
      <c r="H24" s="182"/>
      <c r="I24" s="182"/>
      <c r="J24" s="182"/>
      <c r="K24" s="182"/>
      <c r="L24" s="182"/>
      <c r="M24" s="182"/>
      <c r="N24" s="182"/>
      <c r="O24" s="182"/>
      <c r="P24" s="182"/>
      <c r="Q24" s="182"/>
      <c r="R24" s="182"/>
      <c r="S24" s="182"/>
      <c r="V24" s="207" t="s">
        <v>328</v>
      </c>
      <c r="W24" s="182"/>
      <c r="X24" s="182"/>
      <c r="Y24" s="182" t="s">
        <v>321</v>
      </c>
      <c r="Z24" s="182"/>
      <c r="AA24" s="182"/>
      <c r="AB24" s="182"/>
      <c r="AC24" s="182"/>
      <c r="AD24" s="182"/>
      <c r="AE24" s="182"/>
      <c r="AF24" s="182"/>
      <c r="AG24" s="182"/>
      <c r="AH24" s="182"/>
      <c r="AI24" s="182"/>
      <c r="AJ24" s="182"/>
      <c r="AK24" s="182"/>
      <c r="AL24" s="182"/>
      <c r="AM24" s="182"/>
    </row>
    <row r="25" spans="1:40">
      <c r="A25" s="207" t="s">
        <v>325</v>
      </c>
      <c r="B25" s="187"/>
      <c r="C25" s="187"/>
      <c r="D25" s="187"/>
      <c r="E25" s="187"/>
      <c r="F25" s="187"/>
      <c r="G25" s="187"/>
      <c r="H25" s="187"/>
      <c r="I25" s="187"/>
      <c r="J25" s="187"/>
      <c r="K25" s="187"/>
      <c r="L25" s="187"/>
      <c r="M25" s="187"/>
      <c r="N25" s="187"/>
      <c r="O25" s="182"/>
      <c r="P25" s="187"/>
      <c r="Q25" s="187"/>
      <c r="R25" s="187"/>
      <c r="S25" s="187"/>
      <c r="V25" s="207" t="s">
        <v>329</v>
      </c>
      <c r="W25" s="182"/>
      <c r="X25" s="187"/>
      <c r="Y25" s="187"/>
      <c r="Z25" s="187"/>
      <c r="AA25" s="187"/>
      <c r="AB25" s="187"/>
      <c r="AC25" s="187"/>
      <c r="AD25" s="187"/>
      <c r="AE25" s="187"/>
      <c r="AF25" s="187"/>
      <c r="AG25" s="187"/>
      <c r="AH25" s="187"/>
      <c r="AI25" s="187"/>
      <c r="AJ25" s="187"/>
      <c r="AK25" s="187"/>
      <c r="AL25" s="187"/>
      <c r="AM25" s="187"/>
    </row>
    <row r="28" spans="1:40">
      <c r="A28" s="2" t="s">
        <v>322</v>
      </c>
      <c r="V28" s="2" t="s">
        <v>297</v>
      </c>
      <c r="X28" s="182"/>
      <c r="Y28" s="182"/>
      <c r="Z28" s="182"/>
      <c r="AA28" s="182"/>
      <c r="AB28" s="182"/>
      <c r="AC28" s="182"/>
      <c r="AD28" s="182"/>
      <c r="AE28" s="182"/>
      <c r="AF28" s="182"/>
      <c r="AG28" s="182"/>
      <c r="AH28" s="2" t="s">
        <v>323</v>
      </c>
    </row>
    <row r="29" spans="1:40">
      <c r="X29" s="279" t="str">
        <f>CONCATENATE("( ",Sheet1!B8," )")</f>
        <v>( นายปฏิยุทธ์ ฟองแก้ว )</v>
      </c>
      <c r="Y29" s="279"/>
      <c r="Z29" s="279"/>
      <c r="AA29" s="279"/>
      <c r="AB29" s="279"/>
      <c r="AC29" s="279"/>
      <c r="AD29" s="279"/>
      <c r="AE29" s="279"/>
      <c r="AF29" s="279"/>
      <c r="AG29" s="279"/>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3"/>
      <c r="M6" s="293"/>
      <c r="N6" s="293"/>
    </row>
    <row r="7" spans="2:15">
      <c r="J7" s="35"/>
    </row>
    <row r="8" spans="2:15" ht="26.4">
      <c r="G8" s="294" t="e">
        <f>#REF!</f>
        <v>#REF!</v>
      </c>
      <c r="H8" s="294"/>
      <c r="I8" s="294"/>
      <c r="J8" s="294"/>
      <c r="K8" s="294"/>
    </row>
    <row r="9" spans="2:15">
      <c r="G9" s="27" t="s">
        <v>115</v>
      </c>
      <c r="H9" s="292" t="s">
        <v>66</v>
      </c>
      <c r="I9" s="292"/>
    </row>
    <row r="11" spans="2:15">
      <c r="F11" s="31" t="s">
        <v>117</v>
      </c>
      <c r="G11" s="31"/>
      <c r="H11" s="31"/>
      <c r="I11" s="31"/>
      <c r="J11" s="31"/>
      <c r="K11" s="31"/>
      <c r="L11" s="31"/>
      <c r="M11" s="31"/>
      <c r="N11" s="27" t="s">
        <v>118</v>
      </c>
    </row>
    <row r="12" spans="2:15">
      <c r="E12" s="297" t="s">
        <v>116</v>
      </c>
      <c r="M12" s="27"/>
    </row>
    <row r="13" spans="2:15">
      <c r="E13" s="297"/>
      <c r="F13" s="296" t="str">
        <f>ปกสำนวน!$C$10</f>
        <v>นางสาวสิริพิชญ์  ใจหมั่น</v>
      </c>
      <c r="G13" s="296"/>
      <c r="H13" s="296"/>
      <c r="I13" s="296"/>
      <c r="J13" s="296"/>
      <c r="K13" s="296"/>
      <c r="L13" s="296"/>
      <c r="M13" s="296"/>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8" t="s">
        <v>131</v>
      </c>
      <c r="F26" s="298"/>
      <c r="G26" s="21" t="s">
        <v>62</v>
      </c>
      <c r="H26" s="295"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3" t="s">
        <v>0</v>
      </c>
      <c r="C19" s="303"/>
      <c r="D19" s="303"/>
      <c r="E19" s="303"/>
      <c r="F19" s="303" t="s">
        <v>138</v>
      </c>
      <c r="G19" s="303"/>
      <c r="H19" s="303"/>
      <c r="I19" s="309" t="s">
        <v>63</v>
      </c>
      <c r="J19" s="310"/>
      <c r="K19" s="310"/>
      <c r="L19" s="303" t="s">
        <v>139</v>
      </c>
      <c r="M19" s="303"/>
      <c r="N19" s="303"/>
    </row>
    <row r="20" spans="1:16">
      <c r="B20" s="304" t="e">
        <f>$I$8</f>
        <v>#REF!</v>
      </c>
      <c r="C20" s="304"/>
      <c r="D20" s="304"/>
      <c r="E20" s="304"/>
      <c r="F20" s="313" t="e">
        <f>#REF!</f>
        <v>#REF!</v>
      </c>
      <c r="G20" s="313"/>
      <c r="H20" s="313"/>
      <c r="I20" s="307" t="e">
        <f>#REF!</f>
        <v>#REF!</v>
      </c>
      <c r="J20" s="308"/>
      <c r="K20" s="308"/>
      <c r="L20" s="314" t="e">
        <f>#REF!</f>
        <v>#REF!</v>
      </c>
      <c r="M20" s="314"/>
      <c r="N20" s="314"/>
    </row>
    <row r="21" spans="1:16">
      <c r="B21" s="305" t="s">
        <v>146</v>
      </c>
      <c r="C21" s="306"/>
      <c r="D21" s="306"/>
      <c r="E21" s="306"/>
      <c r="F21" s="306"/>
      <c r="G21" s="306"/>
      <c r="H21" s="306"/>
      <c r="I21" s="306"/>
      <c r="J21" s="306"/>
      <c r="K21" s="306"/>
      <c r="L21" s="311" t="e">
        <f>SUM(L20)</f>
        <v>#REF!</v>
      </c>
      <c r="M21" s="311"/>
      <c r="N21" s="311"/>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6" t="s">
        <v>60</v>
      </c>
      <c r="P7" s="316"/>
      <c r="Q7" s="48"/>
      <c r="R7" s="48"/>
      <c r="S7" s="48"/>
      <c r="T7" s="48"/>
      <c r="U7" s="48"/>
      <c r="V7" s="49" t="e">
        <f>ใบปะหน้าค่าธรรมเนียมศาล!$C$6</f>
        <v>#REF!</v>
      </c>
      <c r="W7" s="337" t="s">
        <v>202</v>
      </c>
      <c r="X7" s="337"/>
      <c r="Y7" s="50"/>
    </row>
    <row r="8" spans="1:25" ht="21" customHeight="1">
      <c r="A8" s="51"/>
      <c r="O8" s="316" t="s">
        <v>62</v>
      </c>
      <c r="P8" s="316"/>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1" t="e">
        <f>#REF!</f>
        <v>#REF!</v>
      </c>
      <c r="F11" s="331"/>
      <c r="G11" s="331"/>
      <c r="H11" s="331"/>
      <c r="I11" s="331"/>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8" t="s">
        <v>72</v>
      </c>
      <c r="B14" s="319"/>
      <c r="C14" s="319"/>
      <c r="D14" s="319"/>
      <c r="E14" s="319"/>
      <c r="F14" s="319"/>
      <c r="G14" s="319"/>
      <c r="H14" s="319"/>
      <c r="I14" s="320"/>
      <c r="J14" s="318" t="s">
        <v>73</v>
      </c>
      <c r="K14" s="319"/>
      <c r="L14" s="319"/>
      <c r="M14" s="319"/>
      <c r="N14" s="319"/>
      <c r="O14" s="319"/>
      <c r="P14" s="319"/>
      <c r="Q14" s="320"/>
      <c r="R14" s="318" t="s">
        <v>74</v>
      </c>
      <c r="S14" s="319"/>
      <c r="T14" s="319"/>
      <c r="U14" s="319"/>
      <c r="V14" s="319"/>
      <c r="W14" s="319"/>
      <c r="X14" s="319"/>
      <c r="Y14" s="320"/>
    </row>
    <row r="15" spans="1:25" ht="21">
      <c r="A15" s="352" t="s">
        <v>103</v>
      </c>
      <c r="B15" s="353"/>
      <c r="C15" s="353"/>
      <c r="D15" s="353"/>
      <c r="E15" s="353"/>
      <c r="F15" s="353"/>
      <c r="G15" s="353"/>
      <c r="H15" s="353"/>
      <c r="I15" s="354"/>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2" t="s">
        <v>75</v>
      </c>
      <c r="B18" s="333"/>
      <c r="C18" s="333"/>
      <c r="D18" s="333"/>
      <c r="E18" s="333"/>
      <c r="F18" s="333"/>
      <c r="G18" s="333"/>
      <c r="H18" s="333"/>
      <c r="I18" s="333"/>
      <c r="J18" s="333"/>
      <c r="K18" s="333"/>
      <c r="L18" s="333"/>
      <c r="M18" s="333"/>
      <c r="N18" s="333"/>
      <c r="O18" s="333"/>
      <c r="P18" s="333"/>
      <c r="Q18" s="334"/>
      <c r="R18" s="358" t="e">
        <f>SUM(R15:Y17)</f>
        <v>#REF!</v>
      </c>
      <c r="S18" s="310"/>
      <c r="T18" s="310"/>
      <c r="U18" s="310"/>
      <c r="V18" s="310"/>
      <c r="W18" s="310"/>
      <c r="X18" s="310"/>
      <c r="Y18" s="351"/>
    </row>
    <row r="19" spans="1:25" ht="21">
      <c r="A19" s="96" t="s">
        <v>76</v>
      </c>
      <c r="B19" s="97"/>
      <c r="C19" s="97"/>
      <c r="D19" s="97"/>
      <c r="E19" s="97"/>
      <c r="F19" s="97"/>
      <c r="G19" s="97"/>
      <c r="H19" s="97"/>
      <c r="I19" s="97"/>
      <c r="J19" s="97"/>
      <c r="K19" s="97"/>
      <c r="L19" s="66"/>
      <c r="M19" s="58"/>
      <c r="N19" s="66"/>
      <c r="O19" s="58"/>
      <c r="P19" s="335" t="s">
        <v>73</v>
      </c>
      <c r="Q19" s="335"/>
      <c r="R19" s="58"/>
      <c r="S19" s="58"/>
      <c r="T19" s="58"/>
      <c r="U19" s="58"/>
      <c r="V19" s="58"/>
      <c r="W19" s="58"/>
      <c r="X19" s="57" t="s">
        <v>77</v>
      </c>
      <c r="Y19" s="46"/>
    </row>
    <row r="20" spans="1:25" ht="21">
      <c r="A20" s="53" t="s">
        <v>78</v>
      </c>
      <c r="B20" s="57"/>
      <c r="C20" s="57"/>
      <c r="D20" s="55" t="e">
        <f>$C$9</f>
        <v>#REF!</v>
      </c>
      <c r="E20" s="55"/>
      <c r="F20" s="55"/>
      <c r="G20" s="54"/>
      <c r="H20" s="56"/>
      <c r="I20" s="56"/>
      <c r="J20" s="316" t="s">
        <v>79</v>
      </c>
      <c r="K20" s="316"/>
      <c r="L20" s="316"/>
      <c r="M20" s="336" t="e">
        <f>#REF!</f>
        <v>#REF!</v>
      </c>
      <c r="N20" s="336"/>
      <c r="O20" s="336"/>
      <c r="P20" s="316" t="s">
        <v>80</v>
      </c>
      <c r="Q20" s="316"/>
      <c r="R20" s="316"/>
      <c r="S20" s="359" t="e">
        <f>$R$18</f>
        <v>#REF!</v>
      </c>
      <c r="T20" s="359"/>
      <c r="U20" s="359"/>
      <c r="V20" s="359"/>
      <c r="W20" s="359"/>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8" t="s">
        <v>49</v>
      </c>
      <c r="B24" s="319"/>
      <c r="C24" s="319"/>
      <c r="D24" s="319"/>
      <c r="E24" s="319"/>
      <c r="F24" s="319"/>
      <c r="G24" s="319"/>
      <c r="H24" s="319"/>
      <c r="I24" s="319"/>
      <c r="J24" s="319"/>
      <c r="K24" s="319"/>
      <c r="L24" s="319"/>
      <c r="M24" s="319"/>
      <c r="N24" s="319"/>
      <c r="O24" s="320"/>
      <c r="P24" s="318" t="s">
        <v>84</v>
      </c>
      <c r="Q24" s="319"/>
      <c r="R24" s="319"/>
      <c r="S24" s="319"/>
      <c r="T24" s="320"/>
      <c r="U24" s="318" t="s">
        <v>80</v>
      </c>
      <c r="V24" s="319"/>
      <c r="W24" s="319"/>
      <c r="X24" s="319"/>
      <c r="Y24" s="32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5"/>
      <c r="Q26" s="356"/>
      <c r="R26" s="356"/>
      <c r="S26" s="356"/>
      <c r="T26" s="357"/>
      <c r="U26" s="360" t="e">
        <f>#REF!</f>
        <v>#REF!</v>
      </c>
      <c r="V26" s="361"/>
      <c r="W26" s="361"/>
      <c r="X26" s="361"/>
      <c r="Y26" s="362"/>
    </row>
    <row r="27" spans="1:25" ht="21">
      <c r="A27" s="68" t="s">
        <v>14</v>
      </c>
      <c r="B27" s="57" t="s">
        <v>87</v>
      </c>
      <c r="G27" s="58"/>
      <c r="H27" s="58"/>
      <c r="I27" s="58"/>
      <c r="J27" s="58"/>
      <c r="K27" s="58"/>
      <c r="L27" s="58"/>
      <c r="M27" s="58"/>
      <c r="N27" s="58"/>
      <c r="O27" s="60"/>
      <c r="P27" s="355"/>
      <c r="Q27" s="356"/>
      <c r="R27" s="356"/>
      <c r="S27" s="356"/>
      <c r="T27" s="357"/>
      <c r="U27" s="328"/>
      <c r="V27" s="329"/>
      <c r="W27" s="329"/>
      <c r="X27" s="329"/>
      <c r="Y27" s="330"/>
    </row>
    <row r="28" spans="1:25" ht="21">
      <c r="A28" s="68" t="s">
        <v>14</v>
      </c>
      <c r="B28" s="57" t="s">
        <v>88</v>
      </c>
      <c r="F28" s="62"/>
      <c r="G28" s="62" t="s">
        <v>14</v>
      </c>
      <c r="H28" s="99" t="s">
        <v>89</v>
      </c>
      <c r="I28" s="100"/>
      <c r="J28" s="100"/>
      <c r="K28" s="101" t="s">
        <v>14</v>
      </c>
      <c r="L28" s="99" t="s">
        <v>90</v>
      </c>
      <c r="M28" s="99"/>
      <c r="N28" s="100"/>
      <c r="O28" s="102"/>
      <c r="P28" s="355"/>
      <c r="Q28" s="356"/>
      <c r="R28" s="356"/>
      <c r="S28" s="356"/>
      <c r="T28" s="357"/>
      <c r="U28" s="328"/>
      <c r="V28" s="329"/>
      <c r="W28" s="329"/>
      <c r="X28" s="329"/>
      <c r="Y28" s="330"/>
    </row>
    <row r="29" spans="1:25" ht="21">
      <c r="A29" s="68" t="s">
        <v>14</v>
      </c>
      <c r="B29" s="57" t="s">
        <v>91</v>
      </c>
      <c r="F29" s="69"/>
      <c r="G29" s="69"/>
      <c r="H29" s="103"/>
      <c r="I29" s="104"/>
      <c r="J29" s="104"/>
      <c r="K29" s="105"/>
      <c r="L29" s="103"/>
      <c r="M29" s="103"/>
      <c r="N29" s="104"/>
      <c r="O29" s="104"/>
      <c r="P29" s="355"/>
      <c r="Q29" s="356"/>
      <c r="R29" s="356"/>
      <c r="S29" s="356"/>
      <c r="T29" s="357"/>
      <c r="U29" s="328"/>
      <c r="V29" s="329"/>
      <c r="W29" s="329"/>
      <c r="X29" s="329"/>
      <c r="Y29" s="330"/>
    </row>
    <row r="30" spans="1:25" ht="21">
      <c r="A30" s="68" t="s">
        <v>14</v>
      </c>
      <c r="B30" s="57" t="s">
        <v>91</v>
      </c>
      <c r="F30" s="69"/>
      <c r="G30" s="54"/>
      <c r="H30" s="56"/>
      <c r="I30" s="56"/>
      <c r="J30" s="69"/>
      <c r="K30" s="54"/>
      <c r="L30" s="54"/>
      <c r="M30" s="56"/>
      <c r="N30" s="56"/>
      <c r="O30" s="63"/>
      <c r="P30" s="355"/>
      <c r="Q30" s="356"/>
      <c r="R30" s="356"/>
      <c r="S30" s="356"/>
      <c r="T30" s="357"/>
      <c r="U30" s="328"/>
      <c r="V30" s="329"/>
      <c r="W30" s="329"/>
      <c r="X30" s="329"/>
      <c r="Y30" s="330"/>
    </row>
    <row r="31" spans="1:25" ht="21.6" thickBot="1">
      <c r="A31" s="321" t="s">
        <v>92</v>
      </c>
      <c r="B31" s="316"/>
      <c r="D31" s="56"/>
      <c r="E31" s="56"/>
      <c r="F31" s="56"/>
      <c r="G31" s="56"/>
      <c r="H31" s="56"/>
      <c r="I31" s="56"/>
      <c r="J31" s="56"/>
      <c r="K31" s="56"/>
      <c r="L31" s="56"/>
      <c r="M31" s="56"/>
      <c r="N31" s="56"/>
      <c r="O31" s="63"/>
      <c r="P31" s="64"/>
      <c r="T31" s="46"/>
      <c r="U31" s="328"/>
      <c r="V31" s="329"/>
      <c r="W31" s="329"/>
      <c r="X31" s="329"/>
      <c r="Y31" s="330"/>
    </row>
    <row r="32" spans="1:25" ht="21.6" thickBot="1">
      <c r="A32" s="70" t="s">
        <v>93</v>
      </c>
      <c r="B32" s="57"/>
      <c r="D32" s="310" t="e">
        <f>"- ("&amp;BAHTTEXT($U$32)&amp;") -"</f>
        <v>#REF!</v>
      </c>
      <c r="E32" s="310"/>
      <c r="F32" s="310"/>
      <c r="G32" s="310"/>
      <c r="H32" s="310"/>
      <c r="I32" s="310"/>
      <c r="J32" s="310"/>
      <c r="K32" s="310"/>
      <c r="L32" s="310"/>
      <c r="M32" s="310"/>
      <c r="N32" s="310"/>
      <c r="O32" s="351"/>
      <c r="P32" s="67"/>
      <c r="U32" s="322" t="e">
        <f>SUM(U26:$Y$30)</f>
        <v>#REF!</v>
      </c>
      <c r="V32" s="323"/>
      <c r="W32" s="323"/>
      <c r="X32" s="323"/>
      <c r="Y32" s="324"/>
    </row>
    <row r="33" spans="1:25" ht="11.25" customHeight="1">
      <c r="A33" s="64"/>
      <c r="O33" s="46"/>
      <c r="T33" s="46"/>
      <c r="Y33" s="46"/>
    </row>
    <row r="34" spans="1:25" ht="21">
      <c r="A34" s="318" t="s">
        <v>148</v>
      </c>
      <c r="B34" s="319"/>
      <c r="C34" s="319"/>
      <c r="D34" s="319"/>
      <c r="E34" s="320"/>
      <c r="F34" s="318" t="s">
        <v>149</v>
      </c>
      <c r="G34" s="319"/>
      <c r="H34" s="319"/>
      <c r="I34" s="319"/>
      <c r="J34" s="320"/>
      <c r="K34" s="318" t="s">
        <v>150</v>
      </c>
      <c r="L34" s="319"/>
      <c r="M34" s="319"/>
      <c r="N34" s="319"/>
      <c r="O34" s="319"/>
      <c r="P34" s="318" t="s">
        <v>150</v>
      </c>
      <c r="Q34" s="319"/>
      <c r="R34" s="319"/>
      <c r="S34" s="319"/>
      <c r="T34" s="319"/>
      <c r="U34" s="325" t="s">
        <v>151</v>
      </c>
      <c r="V34" s="326"/>
      <c r="W34" s="326"/>
      <c r="X34" s="326"/>
      <c r="Y34" s="327"/>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5" t="s">
        <v>95</v>
      </c>
      <c r="B37" s="316"/>
      <c r="C37" s="316"/>
      <c r="D37" s="316"/>
      <c r="E37" s="317"/>
      <c r="F37" s="315" t="s">
        <v>95</v>
      </c>
      <c r="G37" s="316"/>
      <c r="H37" s="316"/>
      <c r="I37" s="316"/>
      <c r="J37" s="317"/>
      <c r="K37" s="316" t="s">
        <v>94</v>
      </c>
      <c r="L37" s="316"/>
      <c r="M37" s="316"/>
      <c r="N37" s="316"/>
      <c r="O37" s="317"/>
      <c r="R37" s="71" t="s">
        <v>96</v>
      </c>
      <c r="T37" s="46"/>
      <c r="U37" s="316" t="s">
        <v>94</v>
      </c>
      <c r="V37" s="316"/>
      <c r="W37" s="316"/>
      <c r="X37" s="316"/>
      <c r="Y37" s="317"/>
    </row>
    <row r="38" spans="1:25" ht="21">
      <c r="A38" s="72" t="s">
        <v>62</v>
      </c>
      <c r="B38" s="348"/>
      <c r="C38" s="349"/>
      <c r="D38" s="349"/>
      <c r="E38" s="350"/>
      <c r="F38" s="54" t="s">
        <v>62</v>
      </c>
      <c r="G38" s="349"/>
      <c r="H38" s="349"/>
      <c r="I38" s="349"/>
      <c r="J38" s="350"/>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1" t="e">
        <f>#REF!</f>
        <v>#REF!</v>
      </c>
      <c r="F3" s="281"/>
      <c r="G3" s="281"/>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36</v>
      </c>
      <c r="H8" s="369" t="e">
        <f>#REF!</f>
        <v>#REF!</v>
      </c>
      <c r="I8" s="371"/>
      <c r="J8" s="371"/>
      <c r="K8" s="371"/>
      <c r="L8" s="371"/>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9" t="e">
        <f>#REF!</f>
        <v>#REF!</v>
      </c>
      <c r="J20" s="369"/>
      <c r="K20" s="75" t="s">
        <v>43</v>
      </c>
      <c r="N20" s="370" t="e">
        <f>#REF!</f>
        <v>#REF!</v>
      </c>
      <c r="O20" s="370"/>
      <c r="P20" s="370"/>
    </row>
    <row r="21" spans="1:16">
      <c r="A21" s="75" t="s">
        <v>44</v>
      </c>
      <c r="B21" s="241" t="e">
        <f>#REF!</f>
        <v>#REF!</v>
      </c>
      <c r="C21" s="241"/>
    </row>
    <row r="22" spans="1:16">
      <c r="B22" s="75" t="s">
        <v>45</v>
      </c>
    </row>
    <row r="23" spans="1:16" ht="21.6" thickBot="1">
      <c r="C23" s="74"/>
      <c r="D23" s="74"/>
      <c r="E23" s="74"/>
      <c r="F23" s="74"/>
      <c r="G23" s="74"/>
      <c r="H23" s="74"/>
      <c r="I23" s="74"/>
      <c r="J23" s="74"/>
      <c r="K23" s="74"/>
      <c r="L23" s="74"/>
      <c r="M23" s="74"/>
      <c r="N23" s="74"/>
    </row>
    <row r="24" spans="1:16" ht="21.6" thickBot="1">
      <c r="C24" s="80" t="s">
        <v>1</v>
      </c>
      <c r="D24" s="373" t="s">
        <v>49</v>
      </c>
      <c r="E24" s="364"/>
      <c r="F24" s="364"/>
      <c r="G24" s="364"/>
      <c r="H24" s="364"/>
      <c r="I24" s="364"/>
      <c r="J24" s="364"/>
      <c r="K24" s="81"/>
      <c r="L24" s="364" t="s">
        <v>48</v>
      </c>
      <c r="M24" s="364"/>
      <c r="N24" s="364"/>
    </row>
    <row r="25" spans="1:16">
      <c r="C25" s="82">
        <v>1</v>
      </c>
      <c r="D25" s="83" t="s">
        <v>58</v>
      </c>
      <c r="G25" s="84" t="s">
        <v>46</v>
      </c>
      <c r="H25" s="38" t="s">
        <v>47</v>
      </c>
      <c r="I25" s="85" t="e">
        <f>#REF!</f>
        <v>#REF!</v>
      </c>
      <c r="K25" s="86"/>
      <c r="L25" s="365" t="e">
        <f>#REF!</f>
        <v>#REF!</v>
      </c>
      <c r="M25" s="365"/>
      <c r="N25" s="365"/>
    </row>
    <row r="26" spans="1:16">
      <c r="C26" s="82">
        <v>2</v>
      </c>
      <c r="D26" s="83" t="s">
        <v>100</v>
      </c>
      <c r="K26" s="87"/>
      <c r="L26" s="366" t="e">
        <f>IF(#REF!&gt;701,#REF!,2000)</f>
        <v>#REF!</v>
      </c>
      <c r="M26" s="366"/>
      <c r="N26" s="366"/>
    </row>
    <row r="27" spans="1:16">
      <c r="C27" s="82"/>
      <c r="D27" s="83"/>
      <c r="K27" s="87"/>
      <c r="L27" s="366"/>
      <c r="M27" s="366"/>
      <c r="N27" s="366"/>
    </row>
    <row r="28" spans="1:16">
      <c r="C28" s="88"/>
      <c r="D28" s="89"/>
      <c r="E28" s="55"/>
      <c r="F28" s="55"/>
      <c r="G28" s="55"/>
      <c r="H28" s="55"/>
      <c r="I28" s="367" t="s">
        <v>52</v>
      </c>
      <c r="J28" s="367"/>
      <c r="K28" s="367"/>
      <c r="L28" s="368"/>
      <c r="M28" s="368"/>
      <c r="N28" s="368"/>
    </row>
    <row r="29" spans="1:16" ht="21.6" thickBot="1">
      <c r="C29" s="90"/>
      <c r="D29" s="372"/>
      <c r="E29" s="372"/>
      <c r="F29" s="372"/>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2025-07-23T07:58:39Z</cp:lastPrinted>
  <dcterms:created xsi:type="dcterms:W3CDTF">2016-06-06T16:13:57Z</dcterms:created>
  <dcterms:modified xsi:type="dcterms:W3CDTF">2025-07-23T08:03:25Z</dcterms:modified>
</cp:coreProperties>
</file>