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08-นายสัญญา ใจยะสาร\"/>
    </mc:Choice>
  </mc:AlternateContent>
  <xr:revisionPtr revIDLastSave="0" documentId="8_{3CEA543F-5215-4175-9D47-ADF929CE18DB}"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<sst xmlns="http://schemas.openxmlformats.org/spreadsheetml/2006/main" count="704" uniqueCount="368">
  <si>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</si>
  <si>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</si>
  <si>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</si>
  <si>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</si>
  <si>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</si>
  <si>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</si>
  <si>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</si>
  <si>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</si>
  <si>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</si>
  <si>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</si>
  <si>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</si>
  <si>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</si>
  <si>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</si>
  <si>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</si>
  <si>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</si>
  <si>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</si>
  <si>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</si>
  <si>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</si>
  <si>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</si>
  <si>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</si>
  <si>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</si>
  <si>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</si>
  <si>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</si>
  <si>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</si>
  <si>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</si>
  <si>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</si>
  <si>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</si>
  <si>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</si>
  <si>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</si>
  <si>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</si>
  <si>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</si>
  <si>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</si>
  <si>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</si>
  <si>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</si>
  <si>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</si>
  <si>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</si>
  <si>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</si>
  <si>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</si>
  <si>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</si>
  <si>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</si>
  <si>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</si>
  <si>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</si>
  <si>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</si>
  <si>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</si>
  <si>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</si>
  <si>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</si>
  <si>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</si>
  <si>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</si>
  <si>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</si>
  <si>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</si>
  <si>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</si>
  <si>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</si>
  <si>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</si>
  <si>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</si>
  <si>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</si>
  <si>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</si>
  <si>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</si>
  <si>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</si>
  <si>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</si>
  <si>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</si>
  <si>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</si>
  <si>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</si>
  <si>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</si>
  <si>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</si>
  <si>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</si>
  <si>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</si>
  <si>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</si>
  <si>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</si>
  <si>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</si>
  <si>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</si>
  <si>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</si>
  <si>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</si>
  <si>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</si>
  <si>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</si>
  <si>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</si>
  <si>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</si>
  <si>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</si>
  <si>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</si>
  <si>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</si>
  <si>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</si>
  <si>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</si>
  <si>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</si>
  <si>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</si>
  <si>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</si>
  <si>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</si>
  <si>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</si>
  <si>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</si>
  <si>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</si>
  <si>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</si>
  <si>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</si>
  <si>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</si>
  <si>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</si>
  <si>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</si>
  <si>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</si>
  <si>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</si>
  <si>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</si>
  <si>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</si>
  <si>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</si>
  <si>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</si>
  <si>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</si>
  <si>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</si>
  <si>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</si>
  <si>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</si>
  <si>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</si>
  <si>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</si>
  <si>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</si>
  <si>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</si>
  <si>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</si>
  <si>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</si>
  <si>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</si>
  <si>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</si>
  <si>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</si>
  <si>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</si>
  <si>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</si>
  <si>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</si>
  <si>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</si>
  <si>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</si>
  <si>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</si>
  <si>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</si>
  <si>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</si>
  <si>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</si>
  <si>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</si>
  <si>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</si>
  <si>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</si>
  <si>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</si>
  <si>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</si>
  <si>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</si>
  <si>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</si>
  <si>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</si>
  <si>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</si>
  <si>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</si>
  <si>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</si>
  <si>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</si>
  <si>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</si>
  <si>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</si>
  <si>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</si>
  <si>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</si>
  <si>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</si>
  <si>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</si>
  <si>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</si>
  <si>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</si>
  <si>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</si>
  <si>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</si>
  <si>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</si>
  <si>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</si>
  <si>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</si>
  <si>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</si>
  <si>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</si>
  <si>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</si>
  <si>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</si>
  <si>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</si>
  <si>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</si>
  <si>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</si>
  <si>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</si>
  <si>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</si>
  <si>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</si>
  <si>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</si>
  <si>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</si>
  <si>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</si>
  <si>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</si>
  <si>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</si>
  <si>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</si>
  <si>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</si>
  <si>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</si>
  <si>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</si>
  <si>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</si>
  <si>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</si>
  <si>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</si>
  <si>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</si>
  <si>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</si>
  <si>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</si>
  <si>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</si>
  <si>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</si>
  <si>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</si>
  <si>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</si>
  <si>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</si>
  <si>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</si>
  <si>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</si>
  <si>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</si>
  <si>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</si>
  <si>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</si>
  <si>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</si>
  <si>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</si>
  <si>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</si>
  <si>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</si>
  <si>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</si>
  <si>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</si>
  <si>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</si>
  <si>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</si>
  <si>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</si>
  <si>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</si>
  <si>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</si>
  <si>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</si>
  <si>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</si>
  <si>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</si>
  <si>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</si>
  <si>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</si>
  <si>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</si>
  <si>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</si>
  <si>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</si>
  <si>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</si>
  <si>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</si>
  <si>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</si>
  <si>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</si>
  <si>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</si>
  <si>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</si>
  <si>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</si>
  <si>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</si>
  <si>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</si>
  <si>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</si>
  <si>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</si>
  <si>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</si>
  <si>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</si>
  <si>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</si>
  <si>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</si>
  <si>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</si>
  <si>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</si>
  <si>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</si>
  <si>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</si>
  <si>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</si>
  <si>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</si>
  <si>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</si>
  <si>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</si>
  <si>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</si>
  <si>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</si>
  <si>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</si>
  <si>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</si>
  <si>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</si>
  <si>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</si>
  <si>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</si>
  <si>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</si>
  <si>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</si>
  <si>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</si>
  <si>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</si>
  <si>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</si>
  <si>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</si>
  <si>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</si>
  <si>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</si>
  <si>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</si>
  <si>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</si>
  <si>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</si>
  <si>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</si>
  <si>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</si>
  <si>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</si>
  <si>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</si>
  <si>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</si>
  <si>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</si>
  <si>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</si>
  <si>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</si>
  <si>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</si>
  <si>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</si>
  <si>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</si>
  <si>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</si>
  <si>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</si>
  <si>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</si>
  <si>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</si>
  <si>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</si>
  <si>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</si>
  <si>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</si>
  <si>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</si>
  <si>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</si>
  <si>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</si>
  <si>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</si>
  <si>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</si>
  <si>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</si>
  <si>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</si>
  <si>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</si>
  <si>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</si>
  <si>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</si>
  <si>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</si>
  <si>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</si>
  <si>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</si>
  <si>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</si>
  <si>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</si>
  <si>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</si>
  <si>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</si>
  <si>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</si>
  <si>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</si>
  <si>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</si>
  <si>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</si>
  <si>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</si>
  <si>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</si>
  <si>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</si>
  <si>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</si>
  <si>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</si>
  <si>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</si>
  <si>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</si>
  <si>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</si>
  <si>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</si>
  <si>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</si>
  <si>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</si>
  <si>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</si>
  <si>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</si>
  <si>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</si>
  <si>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</si>
  <si>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</si>
  <si>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</si>
  <si>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</si>
  <si>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</si>
  <si>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</si>
  <si>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</si>
  <si>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</si>
  <si>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</si>
  <si>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</si>
  <si>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</si>
  <si>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</si>
  <si>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</si>
  <si>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</si>
  <si>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</si>
  <si>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</si>
  <si>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</si>
  <si>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</si>
  <si>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</si>
  <si>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</si>
  <si>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</si>
  <si>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</si>
  <si>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</si>
  <si>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</si>
  <si>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</si>
  <si>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</si>
  <si>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</si>
  <si>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</si>
  <si>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</si>
  <si>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</si>
  <si>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</si>
  <si>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</si>
  <si>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</si>
  <si>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</si>
  <si>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</si>
  <si>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</si>
  <si>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</si>
  <si>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</si>
  <si>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</si>
  <si>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</si>
  <si>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</si>
  <si>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</si>
  <si>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</si>
  <si>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</si>
  <si>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</si>
  <si>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</si>
  <si>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</si>
  <si>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</si>
  <si>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</si>
  <si>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</si>
  <si>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</si>
  <si>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</si>
  <si>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</si>
  <si>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</si>
  <si>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</si>
  <si>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</si>
  <si>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</si>
  <si>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</si>
  <si>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</si>
  <si>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</si>
  <si>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</si>
  <si>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</si>
  <si>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</si>
  <si>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</si>
  <si>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</si>
  <si>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</si>
  <si>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</si>
  <si>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</si>
  <si>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นายสัญญา ใจยะสาร</t>
  </si>
  <si>
    <t>1-5009-00003-34-4</t>
  </si>
  <si>
    <t>นางสาวจุฬาณีหรือภาริษา ใจยะสาร</t>
  </si>
  <si>
    <t>2-5009-00023-19-0</t>
  </si>
  <si>
    <t>2908(68) - รายงานผลสืบทรัพย์ ราย นายสัญญา ใจยะสาร สาขาฝาง (สืบรอบที่ 1) - ไม่พบทรัพย์</t>
  </si>
  <si>
    <t>จังหวัดเชียงใหม่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</si>
</sst>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workbookViewId="0">
      <selection activeCell="C14" sqref="C14"/>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2908</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นายสัญญา ใจยะสาร</v>
      </c>
      <c r="C2" s="175" t="s">
        <v>73</v>
      </c>
      <c r="D2" s="145" t="str">
        <f t="array" ref="D2">_xlfn.IFS(I1&lt;850,VLOOKUP(I1,[1]บังคับคดี!$B:$ZZ,10,0),AND(I1&gt;=850,I1&lt;1435),VLOOKUP(I1,'[1]บังคับคดีใหม่ ปี2563-2564'!$B:$ZZ,11,0),I1&gt;=1435,VLOOKUP(I1,'[1]สืบทรัพย์ ปี 2564-25666'!$B:$ZZ,11,0))</f>
        <v>ฝาง</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สินเชื่อเคหะ</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800035883555</v>
      </c>
      <c r="C4" s="176" t="s">
        <v>262</v>
      </c>
      <c r="D4" s="213">
        <v>240752</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ผบ876/2558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0/0</v>
      </c>
      <c r="I5" s="157" t="s">
        <v>255</v>
      </c>
      <c r="J5" s="157"/>
      <c r="K5" s="157"/>
      <c r="L5" s="157"/>
      <c r="M5" s="157"/>
    </row>
    <row r="6" spans="1:25">
      <c r="A6" s="153" t="s">
        <v>335</v>
      </c>
      <c r="B6" s="171">
        <v>870958.31</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362</v>
      </c>
      <c r="C12" s="197" t="s">
        <v>363</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364</v>
      </c>
      <c r="C14" s="197" t="s">
        <v>365</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2908 - รายงานผลสืบทรัพย์ ราย นายสัญญา ใจยะสาร สาขาฝาง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21" sqref="AM21"/>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นายสัญญา ใจยะสาร</v>
      </c>
      <c r="F4" s="259"/>
      <c r="G4" s="259"/>
      <c r="H4" s="259"/>
      <c r="I4" s="259"/>
      <c r="J4" s="259"/>
      <c r="K4" s="259"/>
      <c r="L4" s="259"/>
      <c r="M4" s="259"/>
      <c r="N4" s="259"/>
      <c r="O4" s="259"/>
      <c r="P4" s="259"/>
      <c r="Q4" s="259"/>
      <c r="R4" s="259"/>
      <c r="S4" s="259"/>
      <c r="T4" s="259"/>
      <c r="U4" s="258" t="s">
        <v>73</v>
      </c>
      <c r="V4" s="258"/>
      <c r="W4" s="259" t="str">
        <f>Sheet1!D2</f>
        <v>ฝาง</v>
      </c>
      <c r="X4" s="259"/>
      <c r="Y4" s="259"/>
      <c r="Z4" s="259"/>
      <c r="AA4" s="259"/>
      <c r="AB4" s="259"/>
      <c r="AC4" s="259"/>
      <c r="AD4" s="259"/>
      <c r="AE4" s="259"/>
      <c r="AF4" s="259"/>
      <c r="AG4" s="259"/>
      <c r="AH4" s="259"/>
      <c r="AI4" s="259"/>
      <c r="AJ4" s="259"/>
      <c r="AK4" s="138"/>
      <c r="AL4" s="180" t="s">
        <v>259</v>
      </c>
      <c r="AM4" s="179" t="s">
        <v>366</v>
      </c>
      <c r="AO4" s="161" t="s">
        <v>239</v>
      </c>
      <c r="AP4" s="138"/>
      <c r="AQ4" s="138"/>
    </row>
    <row r="5" spans="1:43">
      <c r="A5" s="19" t="s">
        <v>206</v>
      </c>
      <c r="B5" s="137"/>
      <c r="D5" s="260" t="str">
        <f>Sheet1!B3</f>
        <v>สินเชื่อเคหะ</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2908(68) - รายงานผลสืบทรัพย์ ราย นายสัญญา ใจยะสาร สาขาฝาง (สืบรอบที่ 1) - ไม่พบทรัพย์</v>
      </c>
      <c r="AM5" s="138"/>
      <c r="AO5" s="162" t="s">
        <v>256</v>
      </c>
      <c r="AP5" s="138"/>
      <c r="AQ5" s="138"/>
    </row>
    <row r="6" spans="1:43">
      <c r="A6" s="19" t="s">
        <v>207</v>
      </c>
      <c r="B6" s="137"/>
      <c r="F6" s="264">
        <f>Sheet1!B4</f>
        <v>800035883555</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ผบ876/2558</v>
      </c>
      <c r="R7" s="261"/>
      <c r="S7" s="261"/>
      <c r="T7" s="261"/>
      <c r="U7" s="261"/>
      <c r="V7" s="261"/>
      <c r="W7" s="261"/>
      <c r="X7" s="277" t="s">
        <v>210</v>
      </c>
      <c r="Y7" s="277"/>
      <c r="Z7" s="277"/>
      <c r="AA7" s="277"/>
      <c r="AB7" s="277"/>
      <c r="AC7" s="277"/>
      <c r="AD7" s="261" t="str">
        <f>Sheet1!F5</f>
        <v>0/0</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นายสัญญา ใจยะสาร</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นางสาวจุฬาณีหรือภาริษา ใจยะสาร</v>
      </c>
      <c r="G10" s="262"/>
      <c r="H10" s="262"/>
      <c r="I10" s="262"/>
      <c r="J10" s="262"/>
      <c r="K10" s="262"/>
      <c r="L10" s="262"/>
      <c r="M10" s="262"/>
      <c r="N10" s="262"/>
      <c r="O10" s="262"/>
      <c r="P10" s="262"/>
      <c r="Q10" s="262"/>
      <c r="R10" s="262"/>
      <c r="S10" s="2" t="s">
        <v>214</v>
      </c>
      <c r="Y10" s="263">
        <f>Sheet1!B15</f>
        <v>0</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f>Sheet1!B16</f>
        <v>0</v>
      </c>
      <c r="G11" s="262"/>
      <c r="H11" s="262"/>
      <c r="I11" s="262"/>
      <c r="J11" s="262"/>
      <c r="K11" s="262"/>
      <c r="L11" s="262"/>
      <c r="M11" s="262"/>
      <c r="N11" s="262"/>
      <c r="O11" s="262"/>
      <c r="P11" s="262"/>
      <c r="Q11" s="262"/>
      <c r="R11" s="262"/>
      <c r="S11" s="2" t="s">
        <v>215</v>
      </c>
      <c r="Y11" s="263">
        <f>Sheet1!B17</f>
        <v>0</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ซ่อนช่อง</v>
      </c>
      <c r="B27" s="256"/>
      <c r="C27" s="256"/>
      <c r="D27" s="256"/>
      <c r="E27" s="256"/>
      <c r="F27" s="256"/>
      <c r="G27" s="272"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73"/>
      <c r="I27" s="273"/>
      <c r="J27" s="273"/>
      <c r="K27" s="273"/>
      <c r="L27" s="273"/>
      <c r="M27" s="273"/>
      <c r="N27" s="273"/>
      <c r="O27" s="273"/>
      <c r="P27" s="273"/>
      <c r="Q27" s="273"/>
      <c r="R27" s="273"/>
      <c r="S27" s="274"/>
      <c r="T27" s="276"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76"/>
      <c r="V27" s="276"/>
      <c r="W27" s="276"/>
      <c r="X27" s="269" t="e">
        <f>CONCATENATE(CHAR(10),IF(OR(VLOOKUP(A27,Table1[#All],18,0)="ไม่พบ",VLOOKUP(A27,Table1[#All],18,0)="-"),"-",VLOOKUP(A27,Table1[#All],19,0)))</f>
        <v>#N/A</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ซ่อนช่อง</v>
      </c>
      <c r="B29" s="256"/>
      <c r="C29" s="256"/>
      <c r="D29" s="256"/>
      <c r="E29" s="256"/>
      <c r="F29" s="256"/>
      <c r="G29" s="272"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73"/>
      <c r="I29" s="273"/>
      <c r="J29" s="273"/>
      <c r="K29" s="273"/>
      <c r="L29" s="273"/>
      <c r="M29" s="273"/>
      <c r="N29" s="273"/>
      <c r="O29" s="273"/>
      <c r="P29" s="273"/>
      <c r="Q29" s="273"/>
      <c r="R29" s="273"/>
      <c r="S29" s="274"/>
      <c r="T29" s="276"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76"/>
      <c r="V29" s="276"/>
      <c r="W29" s="276"/>
      <c r="X29" s="269" t="e">
        <f>CONCATENATE(CHAR(10),IF(OR(VLOOKUP(A29,Table1[#All],18,0)="ไม่พบ",VLOOKUP(A29,Table1[#All],18,0)="-"),"-",VLOOKUP(A29,Table1[#All],19,0)))</f>
        <v>#N/A</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ซ่อนช่อง</v>
      </c>
      <c r="B31" s="256"/>
      <c r="C31" s="256"/>
      <c r="D31" s="256"/>
      <c r="E31" s="256"/>
      <c r="F31" s="256"/>
      <c r="G31" s="272"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73"/>
      <c r="I31" s="273"/>
      <c r="J31" s="273"/>
      <c r="K31" s="273"/>
      <c r="L31" s="273"/>
      <c r="M31" s="273"/>
      <c r="N31" s="273"/>
      <c r="O31" s="273"/>
      <c r="P31" s="273"/>
      <c r="Q31" s="273"/>
      <c r="R31" s="273"/>
      <c r="S31" s="274"/>
      <c r="T31" s="276"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76"/>
      <c r="V31" s="276"/>
      <c r="W31" s="276"/>
      <c r="X31" s="269" t="e">
        <f>CONCATENATE(CHAR(10),IF(OR(VLOOKUP(A31,Table1[#All],18,0)="ไม่พบ",VLOOKUP(A31,Table1[#All],18,0)="-"),"-",VLOOKUP(A31,Table1[#All],19,0)))</f>
        <v>#N/A</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3" zoomScaleNormal="100" workbookViewId="0">
      <selection activeCell="AT8" sqref="AT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367</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2567</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361</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ผบ876/2558 ในคดีหมายเลขแดงที่  0/0 ลว.25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14</v>
      </c>
      <c r="AV16" s="209" t="s">
        <v>333</v>
      </c>
    </row>
    <row r="17" spans="1:45">
      <c r="A17" s="182"/>
      <c r="B17" s="182"/>
      <c r="C17" s="262" t="str">
        <f>IF(AS17="","ซ่อนช่อง",CONCATENATE("1. ",VLOOKUP(AS17,Table1[#All],2,0)))</f>
        <v>1. นายสัญญา ใจยะสาร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1-5009-00003-34-4</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นางสาวจุฬาณีหรือภาริษา ใจยะสาร</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2-5009-00023-19-0</v>
      </c>
      <c r="AE18" s="284"/>
      <c r="AF18" s="284"/>
      <c r="AG18" s="284"/>
      <c r="AH18" s="284"/>
      <c r="AI18" s="284"/>
      <c r="AJ18" s="284"/>
      <c r="AK18" s="284"/>
      <c r="AL18" s="189"/>
      <c r="AM18" s="187"/>
      <c r="AN18" s="187"/>
      <c r="AO18" s="187"/>
      <c r="AP18" s="187"/>
      <c r="AQ18" s="187"/>
      <c r="AS18" s="191" t="s">
        <v>212</v>
      </c>
    </row>
    <row r="19" spans="1:45" hidden="1">
      <c r="A19" s="187"/>
      <c r="B19" s="187"/>
      <c r="C19" s="283" t="str">
        <f>IF(AS19="","ซ่อนช่อง",CONCATENATE("3. ",VLOOKUP(AS19,Table1[#All],2,0)))</f>
        <v>ซ่อนช่อง</v>
      </c>
      <c r="D19" s="283"/>
      <c r="E19" s="283"/>
      <c r="F19" s="283"/>
      <c r="G19" s="283"/>
      <c r="H19" s="283"/>
      <c r="I19" s="283"/>
      <c r="J19" s="283"/>
      <c r="K19" s="283"/>
      <c r="L19" s="283"/>
      <c r="M19" s="283"/>
      <c r="N19" s="283"/>
      <c r="O19" s="188"/>
      <c r="P19" s="187" t="str">
        <f>IF(AS19="","",AS19)</f>
        <v/>
      </c>
      <c r="Q19" s="187"/>
      <c r="R19" s="187"/>
      <c r="S19" s="187"/>
      <c r="T19" s="187"/>
      <c r="U19" s="187"/>
      <c r="V19" s="187"/>
      <c r="W19" s="187" t="str">
        <f>IF(AS19="","","เลขบัตรประชาชน")</f>
        <v/>
      </c>
      <c r="X19" s="187"/>
      <c r="Y19" s="187"/>
      <c r="Z19" s="187"/>
      <c r="AA19" s="187"/>
      <c r="AB19" s="187"/>
      <c r="AC19" s="187"/>
      <c r="AD19" s="284" t="str">
        <f>IF(AS19="","",VLOOKUP(AS19,Table1[#All],3,0))</f>
        <v/>
      </c>
      <c r="AE19" s="284"/>
      <c r="AF19" s="284"/>
      <c r="AG19" s="284"/>
      <c r="AH19" s="284"/>
      <c r="AI19" s="284"/>
      <c r="AJ19" s="284"/>
      <c r="AK19" s="284"/>
      <c r="AL19" s="189"/>
      <c r="AM19" s="187"/>
      <c r="AN19" s="187"/>
      <c r="AO19" s="187"/>
      <c r="AP19" s="187"/>
      <c r="AQ19" s="187"/>
      <c r="AS19" s="191"/>
    </row>
    <row r="20" spans="1:45" hidden="1">
      <c r="A20" s="187"/>
      <c r="B20" s="187"/>
      <c r="C20" s="283" t="str">
        <f>IF(AS20="","ซ่อนช่อง",CONCATENATE("4. ",VLOOKUP(AS20,Table1[#All],2,0)))</f>
        <v>ซ่อนช่อง</v>
      </c>
      <c r="D20" s="283"/>
      <c r="E20" s="283"/>
      <c r="F20" s="283"/>
      <c r="G20" s="283"/>
      <c r="H20" s="283"/>
      <c r="I20" s="283"/>
      <c r="J20" s="283"/>
      <c r="K20" s="283"/>
      <c r="L20" s="283"/>
      <c r="M20" s="283"/>
      <c r="N20" s="283"/>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4" t="str">
        <f>IF(AS20="","",VLOOKUP(AS20,Table1[#All],3,0))</f>
        <v/>
      </c>
      <c r="AE20" s="284"/>
      <c r="AF20" s="284"/>
      <c r="AG20" s="284"/>
      <c r="AH20" s="284"/>
      <c r="AI20" s="284"/>
      <c r="AJ20" s="284"/>
      <c r="AK20" s="284"/>
      <c r="AL20" s="189"/>
      <c r="AM20" s="187"/>
      <c r="AN20" s="187"/>
      <c r="AO20" s="187"/>
      <c r="AP20" s="187"/>
      <c r="AQ20" s="187"/>
      <c r="AS20" s="191"/>
    </row>
    <row r="21" spans="1:45" hidden="1">
      <c r="A21" s="187"/>
      <c r="B21" s="187"/>
      <c r="C21" s="283" t="str">
        <f>IF(AS21="","ซ่อนช่อง",CONCATENATE("5. ",VLOOKUP(AS21,Table1[#All],2,0)))</f>
        <v>ซ่อนช่อง</v>
      </c>
      <c r="D21" s="283"/>
      <c r="E21" s="283"/>
      <c r="F21" s="283"/>
      <c r="G21" s="283"/>
      <c r="H21" s="283"/>
      <c r="I21" s="283"/>
      <c r="J21" s="283"/>
      <c r="K21" s="283"/>
      <c r="L21" s="283"/>
      <c r="M21" s="283"/>
      <c r="N21" s="283"/>
      <c r="O21" s="188"/>
      <c r="P21" s="187" t="str">
        <f t="shared" si="2"/>
        <v/>
      </c>
      <c r="Q21" s="187"/>
      <c r="R21" s="187"/>
      <c r="S21" s="187"/>
      <c r="T21" s="187"/>
      <c r="U21" s="187"/>
      <c r="V21" s="187"/>
      <c r="W21" s="187" t="str">
        <f t="shared" si="3"/>
        <v/>
      </c>
      <c r="X21" s="187"/>
      <c r="Y21" s="187"/>
      <c r="Z21" s="187"/>
      <c r="AA21" s="187"/>
      <c r="AB21" s="187"/>
      <c r="AC21" s="187"/>
      <c r="AD21" s="284" t="str">
        <f>IF(AS21="","",VLOOKUP(AS21,Table1[#All],3,0))</f>
        <v/>
      </c>
      <c r="AE21" s="284"/>
      <c r="AF21" s="284"/>
      <c r="AG21" s="284"/>
      <c r="AH21" s="284"/>
      <c r="AI21" s="284"/>
      <c r="AJ21" s="284"/>
      <c r="AK21" s="284"/>
      <c r="AL21" s="189"/>
      <c r="AM21" s="187"/>
      <c r="AN21" s="187"/>
      <c r="AO21" s="187"/>
      <c r="AP21" s="187"/>
      <c r="AQ21" s="187"/>
      <c r="AS21" s="191"/>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5"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ผบ876/2558 คดีหมายเลขแดงที่ 0/0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นายสัญญา ใจยะสาร</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1-5009-00003-34-4</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2025-07-23T08:03:31Z</cp:lastPrinted>
  <dcterms:created xsi:type="dcterms:W3CDTF">2016-06-06T16:13:57Z</dcterms:created>
  <dcterms:modified xsi:type="dcterms:W3CDTF">2025-07-23T08:07:18Z</dcterms:modified>
</cp:coreProperties>
</file>