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D:\บอม\ที่ดิน\ที่ดิน 1-8-68\2918-นายวิวรรธน์ พันธุ์อุโมงค์\"/>
    </mc:Choice>
  </mc:AlternateContent>
  <xr:revisionPtr revIDLastSave="0" documentId="8_{FBEE1472-1D45-4125-A262-F6E7D22F29FF}" xr6:coauthVersionLast="47" xr6:coauthVersionMax="47" xr10:uidLastSave="{00000000-0000-0000-0000-000000000000}"/>
  <bookViews>
    <workbookView xWindow="-108" yWindow="-108" windowWidth="23256" windowHeight="12576"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<sst xmlns="http://schemas.openxmlformats.org/spreadsheetml/2006/main" count="743" uniqueCount="380">
  <si>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</si>
  <si>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</si>
  <si>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</si>
  <si>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</si>
  <si>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</si>
  <si>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</si>
  <si>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</si>
  <si>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</si>
  <si>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</si>
  <si>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</si>
  <si>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</si>
  <si>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</si>
  <si>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</si>
  <si>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</si>
  <si>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</si>
  <si>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</si>
  <si>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</si>
  <si>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</si>
  <si>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</si>
  <si>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</si>
  <si>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</si>
  <si>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</si>
  <si>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</si>
  <si>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</si>
  <si>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</si>
  <si>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</si>
  <si>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</si>
  <si>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</si>
  <si>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</si>
  <si>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</si>
  <si>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</si>
  <si>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</si>
  <si>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</si>
  <si>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</si>
  <si>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</si>
  <si>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</si>
  <si>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</si>
  <si>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</si>
  <si>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</si>
  <si>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</si>
  <si>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</si>
  <si>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</si>
  <si>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</si>
  <si>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</si>
  <si>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</si>
  <si>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</si>
  <si>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</si>
  <si>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</si>
  <si>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</si>
  <si>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</si>
  <si>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</si>
  <si>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</si>
  <si>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</si>
  <si>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</si>
  <si>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</si>
  <si>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</si>
  <si>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</si>
  <si>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</si>
  <si>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</si>
  <si>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</si>
  <si>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</si>
  <si>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</si>
  <si>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</si>
  <si>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</si>
  <si>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</si>
  <si>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</si>
  <si>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</si>
  <si>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</si>
  <si>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</si>
  <si>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</si>
  <si>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</si>
  <si>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</si>
  <si>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</si>
  <si>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</si>
  <si>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</si>
  <si>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</si>
  <si>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</si>
  <si>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</si>
  <si>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</si>
  <si>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</si>
  <si>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</si>
  <si>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</si>
  <si>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</si>
  <si>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</si>
  <si>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</si>
  <si>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</si>
  <si>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</si>
  <si>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</si>
  <si>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</si>
  <si>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</si>
  <si>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</si>
  <si>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</si>
  <si>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</si>
  <si>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</si>
  <si>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</si>
  <si>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</si>
  <si>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</si>
  <si>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</si>
  <si>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</si>
  <si>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</si>
  <si>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</si>
  <si>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</si>
  <si>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</si>
  <si>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</si>
  <si>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</si>
  <si>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</si>
  <si>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</si>
  <si>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</si>
  <si>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</si>
  <si>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</si>
  <si>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</si>
  <si>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</si>
  <si>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</si>
  <si>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</si>
  <si>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</si>
  <si>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</si>
  <si>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</si>
  <si>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</si>
  <si>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</si>
  <si>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</si>
  <si>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</si>
  <si>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</si>
  <si>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</si>
  <si>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</si>
  <si>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</si>
  <si>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</si>
  <si>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</si>
  <si>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</si>
  <si>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</si>
  <si>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</si>
  <si>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</si>
  <si>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</si>
  <si>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</si>
  <si>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</si>
  <si>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</si>
  <si>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</si>
  <si>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</si>
  <si>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</si>
  <si>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</si>
  <si>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</si>
  <si>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</si>
  <si>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</si>
  <si>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</si>
  <si>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</si>
  <si>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</si>
  <si>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</si>
  <si>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</si>
  <si>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</si>
  <si>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</si>
  <si>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</si>
  <si>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</si>
  <si>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</si>
  <si>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</si>
  <si>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</si>
  <si>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</si>
  <si>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</si>
  <si>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</si>
  <si>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</si>
  <si>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</si>
  <si>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</si>
  <si>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</si>
  <si>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</si>
  <si>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</si>
  <si>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</si>
  <si>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</si>
  <si>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</si>
  <si>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</si>
  <si>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</si>
  <si>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</si>
  <si>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</si>
  <si>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</si>
  <si>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</si>
  <si>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</si>
  <si>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</si>
  <si>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</si>
  <si>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</si>
  <si>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</si>
  <si>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</si>
  <si>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</si>
  <si>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</si>
  <si>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</si>
  <si>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</si>
  <si>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</si>
  <si>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</si>
  <si>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</si>
  <si>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</si>
  <si>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</si>
  <si>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</si>
  <si>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</si>
  <si>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</si>
  <si>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</si>
  <si>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</si>
  <si>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</si>
  <si>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</si>
  <si>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</si>
  <si>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</si>
  <si>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</si>
  <si>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</si>
  <si>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</si>
  <si>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</si>
  <si>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</si>
  <si>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</si>
  <si>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</si>
  <si>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</si>
  <si>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</si>
  <si>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</si>
  <si>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</si>
  <si>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</si>
  <si>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</si>
  <si>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</si>
  <si>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</si>
  <si>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</si>
  <si>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</si>
  <si>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</si>
  <si>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</si>
  <si>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</si>
  <si>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</si>
  <si>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</si>
  <si>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</si>
  <si>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</si>
  <si>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</si>
  <si>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</si>
  <si>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</si>
  <si>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</si>
  <si>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</si>
  <si>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</si>
  <si>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</si>
  <si>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</si>
  <si>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</si>
  <si>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</si>
  <si>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</si>
  <si>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</si>
  <si>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</si>
  <si>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</si>
  <si>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</si>
  <si>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</si>
  <si>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</si>
  <si>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</si>
  <si>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</si>
  <si>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</si>
  <si>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</si>
  <si>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</si>
  <si>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</si>
  <si>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</si>
  <si>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</si>
  <si>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</si>
  <si>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</si>
  <si>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</si>
  <si>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</si>
  <si>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</si>
  <si>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</si>
  <si>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</si>
  <si>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</si>
  <si>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</si>
  <si>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</si>
  <si>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</si>
  <si>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</si>
  <si>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</si>
  <si>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</si>
  <si>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</si>
  <si>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</si>
  <si>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</si>
  <si>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</si>
  <si>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</si>
  <si>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</si>
  <si>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</si>
  <si>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</si>
  <si>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</si>
  <si>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</si>
  <si>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</si>
  <si>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</si>
  <si>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</si>
  <si>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</si>
  <si>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</si>
  <si>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</si>
  <si>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</si>
  <si>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</si>
  <si>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</si>
  <si>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</si>
  <si>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</si>
  <si>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</si>
  <si>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</si>
  <si>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</si>
  <si>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</si>
  <si>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</si>
  <si>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</si>
  <si>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</si>
  <si>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</si>
  <si>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</si>
  <si>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</si>
  <si>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</si>
  <si>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</si>
  <si>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</si>
  <si>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</si>
  <si>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</si>
  <si>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</si>
  <si>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</si>
  <si>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</si>
  <si>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</si>
  <si>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</si>
  <si>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</si>
  <si>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</si>
  <si>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</si>
  <si>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</si>
  <si>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</si>
  <si>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</si>
  <si>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</si>
  <si>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</si>
  <si>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</si>
  <si>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</si>
  <si>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</si>
  <si>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</si>
  <si>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</si>
  <si>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</si>
  <si>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</si>
  <si>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</si>
  <si>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</si>
  <si>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</si>
  <si>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</si>
  <si>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</si>
  <si>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</si>
  <si>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</si>
  <si>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</si>
  <si>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</si>
  <si>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</si>
  <si>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</si>
  <si>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</si>
  <si>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</si>
  <si>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</si>
  <si>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</si>
  <si>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</si>
  <si>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</si>
  <si>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</si>
  <si>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</si>
  <si>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</si>
  <si>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</si>
  <si>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</si>
  <si>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</si>
  <si>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</si>
  <si>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</si>
  <si>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</si>
  <si>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</si>
  <si>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</si>
  <si>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</si>
  <si>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</si>
  <si>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</si>
  <si>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</si>
  <si>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</si>
  <si>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</si>
  <si>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</si>
  <si>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</si>
  <si>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</si>
  <si>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</si>
  <si>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</si>
  <si>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</si>
  <si>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</si>
  <si>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</si>
  <si>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</si>
  <si>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</si>
  <si>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</si>
  <si>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อ.แม่ริม</t>
  </si>
  <si>
    <t>อ.เมืองเชียงใหม่</t>
  </si>
  <si>
    <t>จังหวัดเชียงใหม่</t>
  </si>
  <si>
    <t>088-769-6476</t>
  </si>
  <si>
    <t>นายวิวรรธน์ พันธุ์อุโมงค์</t>
  </si>
  <si>
    <t>3-5101-00085-68-7</t>
  </si>
  <si>
    <t>นางมาลัย กันทะแก้ว</t>
  </si>
  <si>
    <t>นางวลี เสมอใจ</t>
  </si>
  <si>
    <t>3-5705-00372-00-4</t>
  </si>
  <si>
    <t>นายอนันต์ กันทะแก้ว</t>
  </si>
  <si>
    <t>3-5013-00733-34-9</t>
  </si>
  <si>
    <t>5-5505-00185-20-1</t>
  </si>
  <si>
    <t>5-5505-00189-07-9</t>
  </si>
  <si>
    <t>สิบเอกศุภกฤษณ์ เสมอใจ</t>
  </si>
  <si>
    <t>อ.เมืองลำพูน</t>
  </si>
  <si>
    <t>อ.พาน</t>
  </si>
  <si>
    <t>อ.สันกำแพง</t>
  </si>
  <si>
    <t>อ.ปัว</t>
  </si>
  <si>
    <t>อ.หางดง</t>
  </si>
  <si>
    <t>2918(68) - รายงานผลสืบทรัพย์ ราย นายวิวรรธน์ พันธุ์อุโมงค์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</si>
</sst>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file:///Z:\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V1254" t="str">
            <v>ผบE7841</v>
          </cell>
          <cell r="W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29/4/2568//รายงานผลสืบ 3/7/2568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B1382">
            <v>4</v>
          </cell>
          <cell r="CC1382" t="str">
            <v>นุสบา</v>
          </cell>
          <cell r="CT1382">
            <v>244184</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 // รายงานผลสืบทรัพย์ 24/7/2568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4" t="str">
            <v>จำเลยที่ 1
จำเลยที่ 2
จำเลยที่ 3
คู่สมรสจำเลยที่ 3
ทายาทโดยธรรม จำเลยที่ 4
จำเลยที่ 4
คู่สมรสจำเลยที่ 4</v>
          </cell>
          <cell r="BX1384" t="str">
            <v>1-5099-01088-37-6
3-1499-00242-32-1
1-5099-00615-20-8
2-6407-00018-83-3
3-5006-00127-44-3
3-5006-00127-45-1
3-5013-00829-09-5</v>
          </cell>
          <cell r="BY1384"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4" t="str">
            <v>พบ</v>
          </cell>
          <cell r="CC1384" t="str">
            <v>ปฏิยุทธ์</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B1385">
            <v>2</v>
          </cell>
          <cell r="CC1385" t="str">
            <v>นุสบา</v>
          </cell>
          <cell r="CT1385">
            <v>244187</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B1386">
            <v>2</v>
          </cell>
          <cell r="CC1386" t="str">
            <v>นุสบา</v>
          </cell>
          <cell r="CT1386">
            <v>244187</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B1387">
            <v>4</v>
          </cell>
          <cell r="CC1387" t="str">
            <v>นุสบา</v>
          </cell>
          <cell r="CT1387">
            <v>244187</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B1388">
            <v>2</v>
          </cell>
          <cell r="CC1388" t="str">
            <v>นุสบา</v>
          </cell>
          <cell r="CT1388">
            <v>244187</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AA1389">
            <v>28</v>
          </cell>
          <cell r="AB1389">
            <v>4</v>
          </cell>
          <cell r="AC1389">
            <v>2568</v>
          </cell>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B1389">
            <v>2</v>
          </cell>
          <cell r="CC1389" t="str">
            <v>นุสบา</v>
          </cell>
          <cell r="CT1389">
            <v>244187</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0" t="str">
            <v>จำเลยที่ 1
คู่สมรสจำเลยที่ 1
จำเลยที่ 2
คู่จำเลยที่ 2
จำเลยที่ 3
คู่สมรสจำเลยที่ 3</v>
          </cell>
          <cell r="BX1390" t="str">
            <v xml:space="preserve">3-5014-00369-22-3
3-1008-00795-43-5
3-5101-00830-27-7
3-5101-00002-41-6
1-5101-00002-14-1
1-1037-00104-00-3
</v>
          </cell>
          <cell r="BY139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0" t="str">
            <v>พบทรัพย์</v>
          </cell>
          <cell r="CB1390">
            <v>6</v>
          </cell>
          <cell r="CC1390" t="str">
            <v>นุสบา</v>
          </cell>
          <cell r="CT1390">
            <v>244187</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 // รายงานผลสืบทรัพย์ 24/7/2568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t="str">
            <v>1.นายธนัสสรณ์ บัวชุม</v>
          </cell>
          <cell r="BW1391" t="str">
            <v>จำเลย</v>
          </cell>
          <cell r="BX1391" t="str">
            <v>3-5010-00139-20-4</v>
          </cell>
          <cell r="BY1391" t="str">
            <v>-ไม่พบว่ามีกรรมสิทธิ์ในที่ดิน อ.แม่อาย จ.เชียงใหม่</v>
          </cell>
          <cell r="BZ1391" t="str">
            <v>ไม่พบ</v>
          </cell>
          <cell r="CC1391" t="str">
            <v>ปฏิยุทธ์</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t="str">
            <v>1.นายยุทธภัทร สิงหเนตร
2.นางสาวณัฐิกา สอนพรม
3.นายพงศ์นริศร์ อิทนนท์
4.นางสาวหทัยวัลย์ มะหมัดอาลี</v>
          </cell>
          <cell r="BW1394" t="str">
            <v>จำเลยที่ 1
คู่สมรสจำเลยที่ 1
จำเลยที่ 2
คู่สมรสจำเลยที่ 2</v>
          </cell>
          <cell r="BX1394" t="str">
            <v>3-5099-00225-38-4
1-6001-00369-09-2
1-5099-00682-34-7
3-1014-01799-19-5</v>
          </cell>
          <cell r="BY1394"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4" t="str">
            <v>พบ</v>
          </cell>
          <cell r="CC1394" t="str">
            <v>ปฏิยุทธ์</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5" t="str">
            <v>จำเลยที่ 1
คู่สมรสจำเลยที่ 1
จำเลยที่ 2
คู่สมรสจำเลยที่ 2
จำเลยที่ 3
คู่สมรสจำเลยที่ 3</v>
          </cell>
          <cell r="BX1395" t="str">
            <v>3-5012-00286-80-4
3-5012-00697-62-6
3-5012-00375-87-4
5-4114-00017-28-6
3-5013-00318-14-7
1-5011-00082-34-8</v>
          </cell>
          <cell r="BY1395"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5" t="str">
            <v>พบ</v>
          </cell>
          <cell r="CC1395" t="str">
            <v>ปฏิยุทธ์</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t="str">
            <v>1.นายบริสุทธิ์ มีบัณฑิต
2.นายอภิรัตน์ กุมารแก้ว
3.นางทิพรดา กุมารแก้ว</v>
          </cell>
          <cell r="BW1396" t="str">
            <v>จำเลยที่ 1
จำเลยที่ 2
คู่สมรสจำเลยที่ 2</v>
          </cell>
          <cell r="BX1396" t="str">
            <v>3-1601-00169-81-7
3-5701-00825-59-1
3-5099-01153-28-0</v>
          </cell>
          <cell r="BY1396"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6" t="str">
            <v>พบ</v>
          </cell>
          <cell r="CC1396" t="str">
            <v>ปฏิยุทธ์</v>
          </cell>
        </row>
        <row r="1397">
          <cell r="B1397">
            <v>2898</v>
          </cell>
          <cell r="C1397">
            <v>2043</v>
          </cell>
          <cell r="D1397">
            <v>20</v>
          </cell>
          <cell r="E1397">
            <v>5</v>
          </cell>
          <cell r="F1397">
            <v>2568</v>
          </cell>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AA1397">
            <v>24</v>
          </cell>
          <cell r="AB1397">
            <v>4</v>
          </cell>
          <cell r="AC1397">
            <v>2566</v>
          </cell>
          <cell r="BB1397" t="str">
            <v>คำสั่งสืบทรัพย์ 20/5/2568 // รายงานผลสืบทรัพย์ 24/7/2568</v>
          </cell>
          <cell r="BT1397" t="str">
            <v>นางสาวรัชดา ธรรมขัน</v>
          </cell>
          <cell r="BV1397" t="str">
            <v>1.นางสาวรัชดา ธรรมขัน
2.นางสาวณิชานันท์ คำมามูล
3.นางสาวชลดา อุดง
4.นายสิทธิชัย สงวยศิลป์</v>
          </cell>
          <cell r="BW1397" t="str">
            <v>จำเลยที่ 1
จำเลยที่ 2
จำเลยที่ 3
คู่สมรสจำเลยที่ 3</v>
          </cell>
          <cell r="BX1397" t="str">
            <v>1-5099-01355-37-4
3-5002-00620-43-6
1-5002-00143-96-8
1-5099-01062-90-3</v>
          </cell>
          <cell r="BY139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7" t="str">
            <v>ไม่พบ</v>
          </cell>
          <cell r="CC1397" t="str">
            <v>ปฏิยุทธ์</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 // รายงานผลสืบทรัพย์ 24/7/2568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t="str">
            <v>1.นายเอนก แดงจินา
2.นางสาววาสนา ลอจันทร์
3.นายวัชรพล ผัดเป้า
4.นายศิวดล โถเหลือง</v>
          </cell>
          <cell r="BW1398" t="str">
            <v>จำเลยที่ 1
คู่สมรสจำเลยที่ 1
จำเลยที่ 2
จำเลยที่ 3</v>
          </cell>
          <cell r="BX1398" t="str">
            <v xml:space="preserve">3-5017-00138-23-5
3-6504-00331-90-9
1-5099-00466-76-8
3-5004-00041-81-2
</v>
          </cell>
          <cell r="BY1398"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8" t="str">
            <v>ไม่พบ</v>
          </cell>
          <cell r="CC1398" t="str">
            <v>ปฏิยุทธ์</v>
          </cell>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AA1400">
            <v>4</v>
          </cell>
          <cell r="AB1400">
            <v>4</v>
          </cell>
          <cell r="AC1400">
            <v>2559</v>
          </cell>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Q1402">
            <v>335037.57</v>
          </cell>
          <cell r="R1402">
            <v>423273.91</v>
          </cell>
          <cell r="S1402" t="str">
            <v>จังหวัดเชียงใหม่</v>
          </cell>
          <cell r="T1402" t="str">
            <v>ผบ2296</v>
          </cell>
          <cell r="U1402">
            <v>2558</v>
          </cell>
          <cell r="AA1402">
            <v>1</v>
          </cell>
          <cell r="AB1402">
            <v>2</v>
          </cell>
          <cell r="AC1402">
            <v>2559</v>
          </cell>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AA1404">
            <v>11</v>
          </cell>
          <cell r="AB1404">
            <v>2</v>
          </cell>
          <cell r="AC1404">
            <v>2559</v>
          </cell>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AA1406">
            <v>19</v>
          </cell>
          <cell r="AB1406">
            <v>2</v>
          </cell>
          <cell r="AC1406">
            <v>2559</v>
          </cell>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Q1408">
            <v>278729.45</v>
          </cell>
          <cell r="R1408">
            <v>326947.58</v>
          </cell>
          <cell r="S1408" t="str">
            <v>จังหวัดฝาง</v>
          </cell>
          <cell r="T1408" t="str">
            <v>ผบ34</v>
          </cell>
          <cell r="U1408">
            <v>2559</v>
          </cell>
          <cell r="V1408" t="str">
            <v>ผบ120</v>
          </cell>
          <cell r="W1408">
            <v>2559</v>
          </cell>
          <cell r="AA1408">
            <v>8</v>
          </cell>
          <cell r="AB1408">
            <v>3</v>
          </cell>
          <cell r="AC1408">
            <v>2559</v>
          </cell>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Q1409">
            <v>29166</v>
          </cell>
          <cell r="R1409">
            <v>33534.9</v>
          </cell>
          <cell r="S1409" t="str">
            <v>แขวงเชียงใหม่</v>
          </cell>
          <cell r="T1409" t="str">
            <v>ผบ9474</v>
          </cell>
          <cell r="U1409">
            <v>2558</v>
          </cell>
          <cell r="V1409" t="str">
            <v>ผบ404</v>
          </cell>
          <cell r="W1409">
            <v>2559</v>
          </cell>
          <cell r="AA1409">
            <v>28</v>
          </cell>
          <cell r="AB1409">
            <v>1</v>
          </cell>
          <cell r="AC1409">
            <v>2559</v>
          </cell>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Q1410">
            <v>285898.19</v>
          </cell>
          <cell r="R1410">
            <v>308899.8</v>
          </cell>
          <cell r="S1410" t="str">
            <v>จังหวัดฝาง</v>
          </cell>
          <cell r="T1410" t="str">
            <v>ผบ37</v>
          </cell>
          <cell r="U1410">
            <v>2559</v>
          </cell>
          <cell r="V1410" t="str">
            <v>ผบ121</v>
          </cell>
          <cell r="W1410">
            <v>2559</v>
          </cell>
          <cell r="AA1410">
            <v>8</v>
          </cell>
          <cell r="AB1410">
            <v>3</v>
          </cell>
          <cell r="AC1410">
            <v>2559</v>
          </cell>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row>
        <row r="1411">
          <cell r="B1411">
            <v>2913</v>
          </cell>
          <cell r="C1411">
            <v>2058</v>
          </cell>
          <cell r="D1411">
            <v>20</v>
          </cell>
          <cell r="E1411">
            <v>5</v>
          </cell>
          <cell r="F1411">
            <v>2568</v>
          </cell>
          <cell r="H1411" t="str">
            <v>นาง</v>
          </cell>
          <cell r="I1411" t="str">
            <v>สมพร</v>
          </cell>
          <cell r="J1411" t="str">
            <v>พงษ์ภมร</v>
          </cell>
          <cell r="K1411" t="str">
            <v>3-5099-00871-99-5</v>
          </cell>
          <cell r="L1411" t="str">
            <v>หางดง</v>
          </cell>
          <cell r="M1411" t="str">
            <v>เชียงใหม่ 3</v>
          </cell>
          <cell r="N1411">
            <v>8</v>
          </cell>
          <cell r="Q1411">
            <v>53332.82</v>
          </cell>
          <cell r="R1411">
            <v>4087.61</v>
          </cell>
          <cell r="S1411" t="str">
            <v>แขวงเชียงใหม่</v>
          </cell>
          <cell r="T1411" t="str">
            <v>ผบ7929</v>
          </cell>
          <cell r="U1411">
            <v>2560</v>
          </cell>
          <cell r="V1411" t="str">
            <v>ผบ8474</v>
          </cell>
          <cell r="W1411">
            <v>2560</v>
          </cell>
          <cell r="AA1411">
            <v>12</v>
          </cell>
          <cell r="AB1411">
            <v>9</v>
          </cell>
          <cell r="AC1411">
            <v>2560</v>
          </cell>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AA1412">
            <v>19</v>
          </cell>
          <cell r="AB1412">
            <v>12</v>
          </cell>
          <cell r="AC1412">
            <v>2565</v>
          </cell>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AA1413">
            <v>13</v>
          </cell>
          <cell r="AB1413">
            <v>8</v>
          </cell>
          <cell r="AC1413">
            <v>2567</v>
          </cell>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AA1414">
            <v>9</v>
          </cell>
          <cell r="AB1414">
            <v>7</v>
          </cell>
          <cell r="AC1414">
            <v>2567</v>
          </cell>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row>
        <row r="1416">
          <cell r="B1416">
            <v>2918</v>
          </cell>
          <cell r="C1416">
            <v>2063</v>
          </cell>
          <cell r="D1416">
            <v>23</v>
          </cell>
          <cell r="E1416">
            <v>7</v>
          </cell>
          <cell r="F1416">
            <v>2568</v>
          </cell>
          <cell r="G1416">
            <v>800033190813</v>
          </cell>
          <cell r="H1416" t="str">
            <v>นาย</v>
          </cell>
          <cell r="I1416" t="str">
            <v>วิวรรธน์</v>
          </cell>
          <cell r="J1416" t="str">
            <v>พันธุ์อุโมงค์</v>
          </cell>
          <cell r="K1416" t="str">
            <v>3-5101-00085-68-7</v>
          </cell>
          <cell r="L1416" t="str">
            <v>เซ็นทรัล แอร์พอร์ต พลาซ่า เชียงใหม่</v>
          </cell>
          <cell r="M1416" t="str">
            <v>เชียงใหม่ 1</v>
          </cell>
          <cell r="N1416">
            <v>8</v>
          </cell>
          <cell r="O1416" t="str">
            <v>สวัสดิการ</v>
          </cell>
          <cell r="P1416" t="str">
            <v>1.บุคคลค้ำประกัน</v>
          </cell>
          <cell r="Q1416">
            <v>472355.49</v>
          </cell>
          <cell r="R1416">
            <v>42400.95</v>
          </cell>
          <cell r="S1416" t="str">
            <v>จังหวัดเชียงใหม่</v>
          </cell>
          <cell r="T1416" t="str">
            <v>ผบ.2899</v>
          </cell>
          <cell r="U1416">
            <v>2561</v>
          </cell>
          <cell r="V1416" t="str">
            <v>ผบ.3532</v>
          </cell>
          <cell r="W1416">
            <v>2561</v>
          </cell>
          <cell r="AA1416">
            <v>7</v>
          </cell>
          <cell r="AB1416">
            <v>11</v>
          </cell>
          <cell r="AC1416">
            <v>2561</v>
          </cell>
          <cell r="BB1416" t="str">
            <v>คำสั่งสืบทรัพย์ 23/7/2568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นายวิวรรธน์ พันธุ์อุโมงค์</v>
          </cell>
          <cell r="BU1416">
            <v>823561010357</v>
          </cell>
        </row>
        <row r="1417">
          <cell r="B1417">
            <v>2919</v>
          </cell>
          <cell r="C1417">
            <v>2064</v>
          </cell>
          <cell r="D1417">
            <v>23</v>
          </cell>
          <cell r="E1417">
            <v>7</v>
          </cell>
          <cell r="F1417">
            <v>2568</v>
          </cell>
          <cell r="G1417">
            <v>800102469395</v>
          </cell>
          <cell r="H1417" t="str">
            <v>นางสาว</v>
          </cell>
          <cell r="I1417" t="str">
            <v>วราลักษณ์</v>
          </cell>
          <cell r="J1417" t="str">
            <v>กันทวงค์</v>
          </cell>
          <cell r="K1417" t="str">
            <v>1-5099-01154-33-6</v>
          </cell>
          <cell r="L1417" t="str">
            <v>ประตูช้างเผือก</v>
          </cell>
          <cell r="M1417" t="str">
            <v>เชียงใหม่ 1</v>
          </cell>
          <cell r="N1417">
            <v>8</v>
          </cell>
          <cell r="O1417" t="str">
            <v>สินเชื่อธนาคารประชาชน</v>
          </cell>
          <cell r="P1417" t="str">
            <v>1.บุคคลค้ำประกัน</v>
          </cell>
          <cell r="Q1417">
            <v>188962</v>
          </cell>
          <cell r="R1417">
            <v>41783.83</v>
          </cell>
          <cell r="S1417" t="str">
            <v>แขวงเชียงใหม่</v>
          </cell>
          <cell r="T1417" t="str">
            <v>ผบE2912</v>
          </cell>
          <cell r="U1417">
            <v>2567</v>
          </cell>
          <cell r="V1417" t="str">
            <v>ผบE5761</v>
          </cell>
          <cell r="W1417">
            <v>2567</v>
          </cell>
          <cell r="X1417">
            <v>25</v>
          </cell>
          <cell r="Y1417">
            <v>6</v>
          </cell>
          <cell r="Z1417">
            <v>2567</v>
          </cell>
          <cell r="BB1417" t="str">
            <v>คำสั่งสืบทรัพย์ 23/7/2568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นางสาววราลักษณ์ กันทวงค์</v>
          </cell>
          <cell r="BU1417">
            <v>883166010754</v>
          </cell>
        </row>
        <row r="1418">
          <cell r="B1418">
            <v>2920</v>
          </cell>
          <cell r="C1418">
            <v>2065</v>
          </cell>
          <cell r="D1418">
            <v>23</v>
          </cell>
          <cell r="E1418">
            <v>7</v>
          </cell>
          <cell r="F1418">
            <v>2568</v>
          </cell>
          <cell r="G1418">
            <v>800036274937</v>
          </cell>
          <cell r="H1418" t="str">
            <v>นางสาว</v>
          </cell>
          <cell r="I1418" t="str">
            <v>พิมลวรรณ</v>
          </cell>
          <cell r="J1418" t="str">
            <v>ขันตาหรือสิงห์แก้ว</v>
          </cell>
          <cell r="K1418" t="str">
            <v>1-5606-00043-19-7</v>
          </cell>
          <cell r="L1418" t="str">
            <v>ประตูช้างเผือก</v>
          </cell>
          <cell r="M1418" t="str">
            <v>เชียงใหม่ 1</v>
          </cell>
          <cell r="N1418">
            <v>8</v>
          </cell>
          <cell r="O1418" t="str">
            <v>สวัสดิการ</v>
          </cell>
          <cell r="P1418" t="str">
            <v>1.บุคคลค้ำประกัน</v>
          </cell>
          <cell r="Q1418">
            <v>115401.56</v>
          </cell>
          <cell r="R1418">
            <v>10248.75</v>
          </cell>
          <cell r="S1418" t="str">
            <v>จังหวัดพะเยา</v>
          </cell>
          <cell r="T1418" t="str">
            <v>ผบ.E270</v>
          </cell>
          <cell r="U1418">
            <v>2563</v>
          </cell>
          <cell r="V1418" t="str">
            <v>ผบE541</v>
          </cell>
          <cell r="W1418">
            <v>2563</v>
          </cell>
          <cell r="AA1418">
            <v>26</v>
          </cell>
          <cell r="AB1418">
            <v>10</v>
          </cell>
          <cell r="AC1418">
            <v>2563</v>
          </cell>
          <cell r="BB1418" t="str">
            <v>คำสั่งสืบทรัพย์ 23/7/2568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นางสาวพิมลวรรณ ขันตาหรือสิงห์แก้ว</v>
          </cell>
          <cell r="BU1418">
            <v>823559010106</v>
          </cell>
        </row>
        <row r="1419">
          <cell r="B1419">
            <v>2921</v>
          </cell>
          <cell r="C1419">
            <v>2066</v>
          </cell>
          <cell r="D1419">
            <v>23</v>
          </cell>
          <cell r="E1419">
            <v>7</v>
          </cell>
          <cell r="F1419">
            <v>2568</v>
          </cell>
          <cell r="G1419">
            <v>800027628786</v>
          </cell>
          <cell r="H1419" t="str">
            <v>นางสาว</v>
          </cell>
          <cell r="I1419" t="str">
            <v>น้ำฝน</v>
          </cell>
          <cell r="J1419" t="str">
            <v>เจนสมบูรณ์</v>
          </cell>
          <cell r="K1419" t="str">
            <v>3-10200-1593-73-6</v>
          </cell>
          <cell r="L1419" t="str">
            <v>เซ็นทรัล แอร์พอร์ต พลาซ่า เชียงใหม่</v>
          </cell>
          <cell r="M1419" t="str">
            <v>เชียงใหม่ 1</v>
          </cell>
          <cell r="N1419">
            <v>8</v>
          </cell>
          <cell r="O1419" t="str">
            <v>พัฒนากลุ่มอาชีพ (ชพค.)</v>
          </cell>
          <cell r="P1419" t="str">
            <v>1.บุคคลค้ำประกัน</v>
          </cell>
          <cell r="Q1419">
            <v>2152077.94</v>
          </cell>
          <cell r="R1419">
            <v>199621.85</v>
          </cell>
          <cell r="S1419" t="str">
            <v>จังหวัดเชียงใหม่</v>
          </cell>
          <cell r="T1419" t="str">
            <v>ผบ.3535</v>
          </cell>
          <cell r="U1419">
            <v>2561</v>
          </cell>
          <cell r="V1419" t="str">
            <v>ผบ.306</v>
          </cell>
          <cell r="W1419">
            <v>2562</v>
          </cell>
          <cell r="AA1419">
            <v>14</v>
          </cell>
          <cell r="AB1419">
            <v>2</v>
          </cell>
          <cell r="AC1419">
            <v>2562</v>
          </cell>
          <cell r="BB1419" t="str">
            <v>คำสั่งสืบทรัพย์ 23/7/2568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นางสาวน้ำฝน เจนสมบูรณ์</v>
          </cell>
          <cell r="BU1419">
            <v>823561011004</v>
          </cell>
        </row>
        <row r="1420">
          <cell r="B1420">
            <v>2922</v>
          </cell>
          <cell r="C1420">
            <v>2067</v>
          </cell>
          <cell r="D1420">
            <v>22</v>
          </cell>
          <cell r="E1420">
            <v>7</v>
          </cell>
          <cell r="F1420">
            <v>2568</v>
          </cell>
          <cell r="G1420">
            <v>800004228741</v>
          </cell>
          <cell r="H1420" t="str">
            <v xml:space="preserve">นาย </v>
          </cell>
          <cell r="I1420" t="str">
            <v>บุญรัตน์</v>
          </cell>
          <cell r="J1420" t="str">
            <v>ณ วิชัย</v>
          </cell>
          <cell r="K1420" t="str">
            <v>3-5014-00091-18-7</v>
          </cell>
          <cell r="L1420" t="str">
            <v>มหาวิทยาลัยเชียงใหม่</v>
          </cell>
          <cell r="M1420" t="str">
            <v>เชียงใหม่ 2</v>
          </cell>
          <cell r="N1420">
            <v>8</v>
          </cell>
          <cell r="O1420" t="str">
            <v>สวัสดิการ</v>
          </cell>
          <cell r="P1420" t="str">
            <v>1.บุคคลค้ำประกัน</v>
          </cell>
          <cell r="Q1420">
            <v>1142240.17</v>
          </cell>
          <cell r="R1420">
            <v>25382.78</v>
          </cell>
          <cell r="S1420" t="str">
            <v>จังหวัดเชียงใหม่</v>
          </cell>
          <cell r="T1420" t="str">
            <v>ผบ52</v>
          </cell>
          <cell r="U1420">
            <v>2559</v>
          </cell>
          <cell r="V1420" t="str">
            <v>ผบ974</v>
          </cell>
          <cell r="W1420">
            <v>2559</v>
          </cell>
          <cell r="AA1420">
            <v>29</v>
          </cell>
          <cell r="AB1420">
            <v>9</v>
          </cell>
          <cell r="AC1420">
            <v>2559</v>
          </cell>
          <cell r="BB1420" t="str">
            <v>คำสั่งสืบทรัพย์ 22/7/2568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นาย บุญรัตน์ ณ วิชัย</v>
          </cell>
          <cell r="BU1420">
            <v>0</v>
          </cell>
        </row>
        <row r="1421">
          <cell r="B1421">
            <v>2923</v>
          </cell>
          <cell r="C1421">
            <v>2068</v>
          </cell>
          <cell r="D1421">
            <v>24</v>
          </cell>
          <cell r="E1421">
            <v>7</v>
          </cell>
          <cell r="F1421">
            <v>2568</v>
          </cell>
          <cell r="G1421">
            <v>800044171760</v>
          </cell>
          <cell r="H1421" t="str">
            <v>นางสาว</v>
          </cell>
          <cell r="I1421" t="str">
            <v>พรรณี</v>
          </cell>
          <cell r="J1421" t="str">
            <v>หวังมีสุข</v>
          </cell>
          <cell r="K1421" t="str">
            <v>1-5015-00051-65-2</v>
          </cell>
          <cell r="L1421" t="str">
            <v>มีโชค พลาซ่า</v>
          </cell>
          <cell r="M1421" t="str">
            <v>เชียงใหม่ 2</v>
          </cell>
          <cell r="N1421">
            <v>8</v>
          </cell>
          <cell r="O1421" t="str">
            <v>สินเชื่อธนาคารประชาชน</v>
          </cell>
          <cell r="P1421" t="str">
            <v>1.บุคคลค้ำประกัน</v>
          </cell>
          <cell r="Q1421">
            <v>45833</v>
          </cell>
          <cell r="R1421">
            <v>5832.96</v>
          </cell>
          <cell r="S1421" t="str">
            <v>จังหวัดแม่ฮ่องสอน</v>
          </cell>
          <cell r="T1421" t="str">
            <v>ผบ437</v>
          </cell>
          <cell r="U1421">
            <v>2559</v>
          </cell>
          <cell r="V1421" t="str">
            <v>ผบ116</v>
          </cell>
          <cell r="W1421">
            <v>2559</v>
          </cell>
          <cell r="X1421">
            <v>12</v>
          </cell>
          <cell r="Y1421">
            <v>7</v>
          </cell>
          <cell r="Z1421">
            <v>2559</v>
          </cell>
          <cell r="BB1421" t="str">
            <v>คำสั่งสืบทรัพย์ 24/7/2568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นางสาวพรรณี หวังมีสุข</v>
          </cell>
          <cell r="BU1421">
            <v>823658010500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4" workbookViewId="0">
      <selection activeCell="B14" sqref="B14"/>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2918</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นายวิวรรธน์ พันธุ์อุโมงค์</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สวัสดิการ</v>
      </c>
      <c r="C3" s="175" t="s">
        <v>208</v>
      </c>
      <c r="D3" s="147">
        <f t="array" ref="D3">_xlfn.IFS(I1&lt;850,VLOOKUP(I1,[1]บังคับคดี!$B:$ZZ,59,0),AND(I1&gt;=850,I1&lt;1435),VLOOKUP(I1,'[1]บังคับคดีใหม่ ปี2563-2564'!$B:$ZZ,64,0),I1&gt;=1435,VLOOKUP(I1,'[1]สืบทรัพย์ ปี 2564-25666'!$B:$ZZ,72,0))</f>
        <v>823561010357</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800033190813</v>
      </c>
      <c r="C4" s="176" t="s">
        <v>262</v>
      </c>
      <c r="D4" s="213">
        <v>241738</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ผบ.2899/2561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ผบ.3532/2561</v>
      </c>
      <c r="I5" s="157" t="s">
        <v>255</v>
      </c>
      <c r="J5" s="157"/>
      <c r="K5" s="157"/>
      <c r="L5" s="157"/>
      <c r="M5" s="157"/>
    </row>
    <row r="6" spans="1:25">
      <c r="A6" s="153" t="s">
        <v>335</v>
      </c>
      <c r="B6" s="171">
        <v>514756.44</v>
      </c>
      <c r="C6" s="219" t="s">
        <v>343</v>
      </c>
      <c r="D6" s="148">
        <v>244197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364</v>
      </c>
      <c r="C12" s="197" t="s">
        <v>365</v>
      </c>
      <c r="D12" s="232"/>
      <c r="E12" s="197" t="s">
        <v>374</v>
      </c>
      <c r="F12" s="232"/>
      <c r="G12" s="197" t="s">
        <v>374</v>
      </c>
      <c r="H12" s="232"/>
      <c r="I12" s="197" t="s">
        <v>374</v>
      </c>
      <c r="J12" s="232"/>
      <c r="K12" s="197"/>
      <c r="L12" s="232"/>
      <c r="M12" s="197"/>
      <c r="N12" s="232"/>
      <c r="O12" s="197" t="s">
        <v>361</v>
      </c>
      <c r="P12" s="232"/>
      <c r="Q12" s="197" t="s">
        <v>374</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t="s">
        <v>361</v>
      </c>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t="s">
        <v>366</v>
      </c>
      <c r="C14" s="197" t="s">
        <v>368</v>
      </c>
      <c r="D14" s="232"/>
      <c r="E14" s="197" t="s">
        <v>375</v>
      </c>
      <c r="F14" s="232"/>
      <c r="G14" s="197" t="s">
        <v>378</v>
      </c>
      <c r="H14" s="232"/>
      <c r="I14" s="197" t="s">
        <v>378</v>
      </c>
      <c r="J14" s="232"/>
      <c r="K14" s="197" t="s">
        <v>378</v>
      </c>
      <c r="L14" s="232"/>
      <c r="M14" s="197"/>
      <c r="N14" s="232"/>
      <c r="O14" s="197" t="s">
        <v>361</v>
      </c>
      <c r="P14" s="232"/>
      <c r="Q14" s="197" t="s">
        <v>378</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369</v>
      </c>
      <c r="C15" s="197" t="s">
        <v>370</v>
      </c>
      <c r="D15" s="232"/>
      <c r="E15" s="197" t="s">
        <v>376</v>
      </c>
      <c r="F15" s="232"/>
      <c r="G15" s="197" t="s">
        <v>378</v>
      </c>
      <c r="H15" s="232"/>
      <c r="I15" s="197"/>
      <c r="J15" s="232"/>
      <c r="K15" s="197" t="s">
        <v>378</v>
      </c>
      <c r="L15" s="232"/>
      <c r="M15" s="197"/>
      <c r="N15" s="232"/>
      <c r="O15" s="197" t="s">
        <v>361</v>
      </c>
      <c r="P15" s="232"/>
      <c r="Q15" s="197"/>
      <c r="R15" s="152" t="str">
        <f>IF(OR(Table1[[#This Row],[q ชื่อ]]="",Table1[[#This Row],[q ชื่อ]]="-"),"",IF(COUNTIF(Table1[[#This Row],[Column5]:[Column3]],1)&gt;0,"พบ","ไม่พบ"))</f>
        <v>ไม่พบ</v>
      </c>
      <c r="S15" s="158"/>
      <c r="T15" s="169"/>
      <c r="U15" s="152"/>
      <c r="W15" s="166" t="s">
        <v>247</v>
      </c>
      <c r="X15" s="166"/>
      <c r="Y15" s="166"/>
    </row>
    <row r="16" spans="1:25" s="151" customFormat="1">
      <c r="A16" s="165" t="s">
        <v>213</v>
      </c>
      <c r="B16" s="158" t="s">
        <v>367</v>
      </c>
      <c r="C16" s="197" t="s">
        <v>371</v>
      </c>
      <c r="D16" s="232"/>
      <c r="E16" s="197" t="s">
        <v>377</v>
      </c>
      <c r="F16" s="232"/>
      <c r="G16" s="197" t="s">
        <v>360</v>
      </c>
      <c r="H16" s="232"/>
      <c r="I16" s="197" t="s">
        <v>360</v>
      </c>
      <c r="J16" s="232"/>
      <c r="K16" s="197" t="s">
        <v>360</v>
      </c>
      <c r="L16" s="232"/>
      <c r="M16" s="197"/>
      <c r="N16" s="232"/>
      <c r="O16" s="197" t="s">
        <v>361</v>
      </c>
      <c r="P16" s="232"/>
      <c r="Q16" s="197" t="s">
        <v>360</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373</v>
      </c>
      <c r="C17" s="197" t="s">
        <v>372</v>
      </c>
      <c r="D17" s="232"/>
      <c r="E17" s="197" t="s">
        <v>377</v>
      </c>
      <c r="F17" s="232"/>
      <c r="G17" s="197" t="s">
        <v>360</v>
      </c>
      <c r="H17" s="232"/>
      <c r="I17" s="197"/>
      <c r="J17" s="232"/>
      <c r="K17" s="197" t="s">
        <v>360</v>
      </c>
      <c r="L17" s="232"/>
      <c r="M17" s="197"/>
      <c r="N17" s="232"/>
      <c r="O17" s="197" t="s">
        <v>361</v>
      </c>
      <c r="P17" s="232"/>
      <c r="Q17" s="197"/>
      <c r="R17" s="152" t="str">
        <f>IF(OR(Table1[[#This Row],[q ชื่อ]]="",Table1[[#This Row],[q ชื่อ]]="-"),"",IF(COUNTIF(Table1[[#This Row],[Column5]:[Column3]],1)&gt;0,"พบ","ไม่พบ"))</f>
        <v>ไม่พบ</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2918 - รายงานผลสืบทรัพย์ ราย นายวิวรรธน์ พันธุ์อุโมงค์ สาขาเซ็นทรัล แอร์พอร์ต พลาซ่า เชียงใหม่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topLeftCell="A2" zoomScaleNormal="100" zoomScaleSheetLayoutView="100" workbookViewId="0">
      <selection activeCell="AM11" sqref="AM1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1 สิงหาคม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นายวิวรรธน์ พันธุ์อุโมงค์</v>
      </c>
      <c r="F4" s="259"/>
      <c r="G4" s="259"/>
      <c r="H4" s="259"/>
      <c r="I4" s="259"/>
      <c r="J4" s="259"/>
      <c r="K4" s="259"/>
      <c r="L4" s="259"/>
      <c r="M4" s="259"/>
      <c r="N4" s="259"/>
      <c r="O4" s="259"/>
      <c r="P4" s="259"/>
      <c r="Q4" s="259"/>
      <c r="R4" s="259"/>
      <c r="S4" s="259"/>
      <c r="T4" s="259"/>
      <c r="U4" s="258" t="s">
        <v>73</v>
      </c>
      <c r="V4" s="258"/>
      <c r="W4" s="259" t="str">
        <f>Sheet1!D2</f>
        <v>เซ็นทรัล แอร์พอร์ต พลาซ่า เชียงใหม่</v>
      </c>
      <c r="X4" s="259"/>
      <c r="Y4" s="259"/>
      <c r="Z4" s="259"/>
      <c r="AA4" s="259"/>
      <c r="AB4" s="259"/>
      <c r="AC4" s="259"/>
      <c r="AD4" s="259"/>
      <c r="AE4" s="259"/>
      <c r="AF4" s="259"/>
      <c r="AG4" s="259"/>
      <c r="AH4" s="259"/>
      <c r="AI4" s="259"/>
      <c r="AJ4" s="259"/>
      <c r="AK4" s="138"/>
      <c r="AL4" s="180" t="s">
        <v>259</v>
      </c>
      <c r="AM4" s="179" t="s">
        <v>379</v>
      </c>
      <c r="AO4" s="161" t="s">
        <v>239</v>
      </c>
      <c r="AP4" s="138"/>
      <c r="AQ4" s="138"/>
    </row>
    <row r="5" spans="1:43">
      <c r="A5" s="19" t="s">
        <v>206</v>
      </c>
      <c r="B5" s="137"/>
      <c r="D5" s="260" t="str">
        <f>Sheet1!B3</f>
        <v>สวัสดิการ</v>
      </c>
      <c r="E5" s="260"/>
      <c r="F5" s="260"/>
      <c r="G5" s="260"/>
      <c r="H5" s="260"/>
      <c r="I5" s="260"/>
      <c r="J5" s="260"/>
      <c r="K5" s="260"/>
      <c r="L5" s="260"/>
      <c r="M5" s="260"/>
      <c r="N5" s="260"/>
      <c r="O5" s="260"/>
      <c r="P5" s="260"/>
      <c r="Q5" s="260"/>
      <c r="R5" s="260"/>
      <c r="S5" s="258" t="s">
        <v>208</v>
      </c>
      <c r="T5" s="258"/>
      <c r="U5" s="258"/>
      <c r="V5" s="258"/>
      <c r="W5" s="257">
        <f>IF(OR(Sheet1!D3=0,Sheet1!D3="-"),"-",Sheet1!D3)</f>
        <v>823561010357</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2918(68) - รายงานผลสืบทรัพย์ ราย นายวิวรรธน์ พันธุ์อุโมงค์ สาขาเซ็นทรัล แอร์พอร์ต พลาซ่า เชียงใหม่ (สืบรอบที่ 1) - ไม่พบทรัพย์</v>
      </c>
      <c r="AM5" s="138"/>
      <c r="AO5" s="162" t="s">
        <v>256</v>
      </c>
      <c r="AP5" s="138"/>
      <c r="AQ5" s="138"/>
    </row>
    <row r="6" spans="1:43">
      <c r="A6" s="19" t="s">
        <v>207</v>
      </c>
      <c r="B6" s="137"/>
      <c r="F6" s="264">
        <f>Sheet1!B4</f>
        <v>800033190813</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จังหวัดเชียงใหม่</v>
      </c>
      <c r="D7" s="260"/>
      <c r="E7" s="260"/>
      <c r="F7" s="260"/>
      <c r="G7" s="260"/>
      <c r="H7" s="260"/>
      <c r="I7" s="260"/>
      <c r="J7" s="260"/>
      <c r="K7" s="278" t="s">
        <v>209</v>
      </c>
      <c r="L7" s="278"/>
      <c r="M7" s="278"/>
      <c r="N7" s="278"/>
      <c r="O7" s="278"/>
      <c r="P7" s="278"/>
      <c r="Q7" s="261" t="str">
        <f>Sheet1!D5</f>
        <v>ผบ.2899/2561</v>
      </c>
      <c r="R7" s="261"/>
      <c r="S7" s="261"/>
      <c r="T7" s="261"/>
      <c r="U7" s="261"/>
      <c r="V7" s="261"/>
      <c r="W7" s="261"/>
      <c r="X7" s="277" t="s">
        <v>210</v>
      </c>
      <c r="Y7" s="277"/>
      <c r="Z7" s="277"/>
      <c r="AA7" s="277"/>
      <c r="AB7" s="277"/>
      <c r="AC7" s="277"/>
      <c r="AD7" s="261" t="str">
        <f>Sheet1!F5</f>
        <v>ผบ.3532/2561</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นายวิวรรธน์ พันธุ์อุโมงค์</v>
      </c>
      <c r="G9" s="262"/>
      <c r="H9" s="262"/>
      <c r="I9" s="262"/>
      <c r="J9" s="262"/>
      <c r="K9" s="262"/>
      <c r="L9" s="262"/>
      <c r="M9" s="262"/>
      <c r="N9" s="262"/>
      <c r="O9" s="262"/>
      <c r="P9" s="262"/>
      <c r="Q9" s="262"/>
      <c r="R9" s="262"/>
      <c r="S9" s="2" t="str">
        <f>Sheet1!A13</f>
        <v>คู่สมรสจำเลยที่ 1</v>
      </c>
      <c r="Y9" s="263" t="str">
        <f>Sheet1!B13</f>
        <v>-</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นางมาลัย กันทะแก้ว</v>
      </c>
      <c r="G10" s="262"/>
      <c r="H10" s="262"/>
      <c r="I10" s="262"/>
      <c r="J10" s="262"/>
      <c r="K10" s="262"/>
      <c r="L10" s="262"/>
      <c r="M10" s="262"/>
      <c r="N10" s="262"/>
      <c r="O10" s="262"/>
      <c r="P10" s="262"/>
      <c r="Q10" s="262"/>
      <c r="R10" s="262"/>
      <c r="S10" s="2" t="s">
        <v>214</v>
      </c>
      <c r="Y10" s="263" t="str">
        <f>Sheet1!B15</f>
        <v>นายอนันต์ กันทะแก้ว</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นางวลี เสมอใจ</v>
      </c>
      <c r="G11" s="262"/>
      <c r="H11" s="262"/>
      <c r="I11" s="262"/>
      <c r="J11" s="262"/>
      <c r="K11" s="262"/>
      <c r="L11" s="262"/>
      <c r="M11" s="262"/>
      <c r="N11" s="262"/>
      <c r="O11" s="262"/>
      <c r="P11" s="262"/>
      <c r="Q11" s="262"/>
      <c r="R11" s="262"/>
      <c r="S11" s="2" t="s">
        <v>215</v>
      </c>
      <c r="Y11" s="263" t="str">
        <f>Sheet1!B17</f>
        <v>สิบเอกศุภกฤษณ์ เสมอใจ</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อ.เมืองลำพูน
- ณ ภูมิลำเนาปัจจุบัน : อ.เมืองลำพูน
- ขณะทำสัญญา : อ.เมืองลำพูน
- ที่จดทะเบียนสมรส : -
- ที่จดทะเบียนหย่า : -
- สถานที่ทำสัญญา : อ.เมืองเชียงใหม่
- ตามคำขอกู้ : อ.เมืองลำพูน</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hidden="1"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hidden="1"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อ.พาน
- ณ ภูมิลำเนาปัจจุบัน : อ.หางดง
- ขณะทำสัญญา : อ.หางดง
- ที่จดทะเบียนสมรส : อ.หางดง
- ที่จดทะเบียนหย่า : -
- สถานที่ทำสัญญา : อ.เมืองเชียงใหม่
- ตามคำขอกู้ : อ.หางดง</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
ไม่พบ
ไม่พบ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คู่สมรสจำเลยที่ 2</v>
      </c>
      <c r="B27" s="256"/>
      <c r="C27" s="256"/>
      <c r="D27" s="256"/>
      <c r="E27" s="256"/>
      <c r="F27" s="256"/>
      <c r="G27" s="272"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อ.สันกำแพง
- ณ ภูมิลำเนาปัจจุบัน : อ.หางดง
- ขณะทำสัญญา : -
- ที่จดทะเบียนสมรส : อ.หางดง
- ที่จดทะเบียนหย่า : -
- สถานที่ทำสัญญา : อ.เมืองเชียงใหม่
- ตามคำขอกู้ : -</v>
      </c>
      <c r="H27" s="273"/>
      <c r="I27" s="273"/>
      <c r="J27" s="273"/>
      <c r="K27" s="273"/>
      <c r="L27" s="273"/>
      <c r="M27" s="273"/>
      <c r="N27" s="273"/>
      <c r="O27" s="273"/>
      <c r="P27" s="273"/>
      <c r="Q27" s="273"/>
      <c r="R27" s="273"/>
      <c r="S27" s="274"/>
      <c r="T27" s="276"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
ไม่พบ
-
ไม่พบ
-
</v>
      </c>
      <c r="U27" s="276"/>
      <c r="V27" s="276"/>
      <c r="W27" s="276"/>
      <c r="X27" s="269" t="str">
        <f>CONCATENATE(CHAR(10),IF(OR(VLOOKUP(A27,Table1[#All],18,0)="ไม่พบ",VLOOKUP(A27,Table1[#All],18,0)="-"),"-",VLOOKUP(A27,Table1[#All],19,0)))</f>
        <v xml:space="preserve">
-</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อ.ปัว
- ณ ภูมิลำเนาปัจจุบัน : อ.แม่ริม
- ขณะทำสัญญา : อ.แม่ริม
- ที่จดทะเบียนสมรส : อ.แม่ริม
- ที่จดทะเบียนหย่า : -
- สถานที่ทำสัญญา : อ.เมืองเชียงใหม่
- ตามคำขอกู้ : อ.แม่ริม</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
ไม่พบ
ไม่พบ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คู่สมรสจำเลยที่ 3</v>
      </c>
      <c r="B31" s="256"/>
      <c r="C31" s="256"/>
      <c r="D31" s="256"/>
      <c r="E31" s="256"/>
      <c r="F31" s="256"/>
      <c r="G31" s="272"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อ.ปัว
- ณ ภูมิลำเนาปัจจุบัน : อ.แม่ริม
- ขณะทำสัญญา : -
- ที่จดทะเบียนสมรส : อ.แม่ริม
- ที่จดทะเบียนหย่า : -
- สถานที่ทำสัญญา : อ.เมืองเชียงใหม่
- ตามคำขอกู้ : -</v>
      </c>
      <c r="H31" s="273"/>
      <c r="I31" s="273"/>
      <c r="J31" s="273"/>
      <c r="K31" s="273"/>
      <c r="L31" s="273"/>
      <c r="M31" s="273"/>
      <c r="N31" s="273"/>
      <c r="O31" s="273"/>
      <c r="P31" s="273"/>
      <c r="Q31" s="273"/>
      <c r="R31" s="273"/>
      <c r="S31" s="274"/>
      <c r="T31" s="276"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ไม่พบ
ไม่พบ
-
ไม่พบ
-
ไม่พบ
-
</v>
      </c>
      <c r="U31" s="276"/>
      <c r="V31" s="276"/>
      <c r="W31" s="276"/>
      <c r="X31" s="269" t="str">
        <f>CONCATENATE(CHAR(10),IF(OR(VLOOKUP(A31,Table1[#All],18,0)="ไม่พบ",VLOOKUP(A31,Table1[#All],18,0)="-"),"-",VLOOKUP(A31,Table1[#All],19,0)))</f>
        <v xml:space="preserve">
-</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6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362</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363</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362</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ผบ.2899/2561 ในคดีหมายเลขแดงที่  ผบ.3532/2561 ลว.7 พฤศจิกายน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11</v>
      </c>
      <c r="AV16" s="209" t="s">
        <v>333</v>
      </c>
    </row>
    <row r="17" spans="1:45">
      <c r="A17" s="182"/>
      <c r="B17" s="182"/>
      <c r="C17" s="262" t="str">
        <f>IF(AS17="","ซ่อนช่อง",CONCATENATE("1. ",VLOOKUP(AS17,Table1[#All],2,0)))</f>
        <v>1. นายวิวรรธน์ พันธุ์อุโมงค์</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3-5101-00085-68-7</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นางมาลัย กันทะแก้ว</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3-5705-00372-00-4</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นายอนันต์ กันทะแก้ว</v>
      </c>
      <c r="D19" s="283"/>
      <c r="E19" s="283"/>
      <c r="F19" s="283"/>
      <c r="G19" s="283"/>
      <c r="H19" s="283"/>
      <c r="I19" s="283"/>
      <c r="J19" s="283"/>
      <c r="K19" s="283"/>
      <c r="L19" s="283"/>
      <c r="M19" s="283"/>
      <c r="N19" s="283"/>
      <c r="O19" s="188"/>
      <c r="P19" s="187" t="str">
        <f>IF(AS19="","",AS19)</f>
        <v>คู่สมรสจำเลยที่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3-5013-00733-34-9</v>
      </c>
      <c r="AE19" s="284"/>
      <c r="AF19" s="284"/>
      <c r="AG19" s="284"/>
      <c r="AH19" s="284"/>
      <c r="AI19" s="284"/>
      <c r="AJ19" s="284"/>
      <c r="AK19" s="284"/>
      <c r="AL19" s="189"/>
      <c r="AM19" s="187"/>
      <c r="AN19" s="187"/>
      <c r="AO19" s="187"/>
      <c r="AP19" s="187"/>
      <c r="AQ19" s="187"/>
      <c r="AS19" s="191" t="s">
        <v>214</v>
      </c>
    </row>
    <row r="20" spans="1:45">
      <c r="A20" s="187"/>
      <c r="B20" s="187"/>
      <c r="C20" s="283" t="str">
        <f>IF(AS20="","ซ่อนช่อง",CONCATENATE("4. ",VLOOKUP(AS20,Table1[#All],2,0)))</f>
        <v>4. นางวลี เสมอใจ</v>
      </c>
      <c r="D20" s="283"/>
      <c r="E20" s="283"/>
      <c r="F20" s="283"/>
      <c r="G20" s="283"/>
      <c r="H20" s="283"/>
      <c r="I20" s="283"/>
      <c r="J20" s="283"/>
      <c r="K20" s="283"/>
      <c r="L20" s="283"/>
      <c r="M20" s="283"/>
      <c r="N20" s="283"/>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5-5505-00185-20-1</v>
      </c>
      <c r="AE20" s="284"/>
      <c r="AF20" s="284"/>
      <c r="AG20" s="284"/>
      <c r="AH20" s="284"/>
      <c r="AI20" s="284"/>
      <c r="AJ20" s="284"/>
      <c r="AK20" s="284"/>
      <c r="AL20" s="189"/>
      <c r="AM20" s="187"/>
      <c r="AN20" s="187"/>
      <c r="AO20" s="187"/>
      <c r="AP20" s="187"/>
      <c r="AQ20" s="187"/>
      <c r="AS20" s="191" t="s">
        <v>213</v>
      </c>
    </row>
    <row r="21" spans="1:45">
      <c r="A21" s="187"/>
      <c r="B21" s="187"/>
      <c r="C21" s="283" t="str">
        <f>IF(AS21="","ซ่อนช่อง",CONCATENATE("5. ",VLOOKUP(AS21,Table1[#All],2,0)))</f>
        <v>5. สิบเอกศุภกฤษณ์ เสมอใจ</v>
      </c>
      <c r="D21" s="283"/>
      <c r="E21" s="283"/>
      <c r="F21" s="283"/>
      <c r="G21" s="283"/>
      <c r="H21" s="283"/>
      <c r="I21" s="283"/>
      <c r="J21" s="283"/>
      <c r="K21" s="283"/>
      <c r="L21" s="283"/>
      <c r="M21" s="283"/>
      <c r="N21" s="283"/>
      <c r="O21" s="188"/>
      <c r="P21" s="187" t="str">
        <f t="shared" si="2"/>
        <v>คู่สมรสจำเลยที่ 3</v>
      </c>
      <c r="Q21" s="187"/>
      <c r="R21" s="187"/>
      <c r="S21" s="187"/>
      <c r="T21" s="187"/>
      <c r="U21" s="187"/>
      <c r="V21" s="187"/>
      <c r="W21" s="187" t="str">
        <f t="shared" si="3"/>
        <v>เลขบัตรประชาชน</v>
      </c>
      <c r="X21" s="187"/>
      <c r="Y21" s="187"/>
      <c r="Z21" s="187"/>
      <c r="AA21" s="187"/>
      <c r="AB21" s="187"/>
      <c r="AC21" s="187"/>
      <c r="AD21" s="284" t="str">
        <f>IF(AS21="","",VLOOKUP(AS21,Table1[#All],3,0))</f>
        <v>5-5505-00189-07-9</v>
      </c>
      <c r="AE21" s="284"/>
      <c r="AF21" s="284"/>
      <c r="AG21" s="284"/>
      <c r="AH21" s="284"/>
      <c r="AI21" s="284"/>
      <c r="AJ21" s="284"/>
      <c r="AK21" s="284"/>
      <c r="AL21" s="189"/>
      <c r="AM21" s="187"/>
      <c r="AN21" s="187"/>
      <c r="AO21" s="187"/>
      <c r="AP21" s="187"/>
      <c r="AQ21" s="187"/>
      <c r="AS21" s="191" t="s">
        <v>215</v>
      </c>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ผบ.2899/2561 คดีหมายเลขแดงที่ ผบ.3532/2561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นายวิวรรธน์ พันธุ์อุโมงค์</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3-5101-00085-68-7</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2025-08-01T01:43:14Z</cp:lastPrinted>
  <dcterms:created xsi:type="dcterms:W3CDTF">2016-06-06T16:13:57Z</dcterms:created>
  <dcterms:modified xsi:type="dcterms:W3CDTF">2025-08-01T01:56:46Z</dcterms:modified>
</cp:coreProperties>
</file>