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รวม\ที่ดิน\ที่ดิน 1-8-68 ล่าสุด\2922-นาย บุญรัตน์ ณ วิชัย\"/>
    </mc:Choice>
  </mc:AlternateContent>
  <xr:revisionPtr revIDLastSave="0" documentId="13_ncr:1_{28EF2B5B-95F6-441B-AAC2-6B1EAD1EF1FA}"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<sst xmlns="http://schemas.openxmlformats.org/spreadsheetml/2006/main" count="727" uniqueCount="377">
  <si>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</si>
  <si>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</si>
  <si>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</si>
  <si>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</si>
  <si>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</si>
  <si>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</si>
  <si>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</si>
  <si>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</si>
  <si>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</si>
  <si>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</si>
  <si>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</si>
  <si>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</si>
  <si>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</si>
  <si>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</si>
  <si>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</si>
  <si>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</si>
  <si>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</si>
  <si>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</si>
  <si>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</si>
  <si>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</si>
  <si>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</si>
  <si>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</si>
  <si>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</si>
  <si>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</si>
  <si>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</si>
  <si>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</si>
  <si>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</si>
  <si>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</si>
  <si>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</si>
  <si>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</si>
  <si>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</si>
  <si>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</si>
  <si>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</si>
  <si>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</si>
  <si>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</si>
  <si>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</si>
  <si>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</si>
  <si>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</si>
  <si>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</si>
  <si>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</si>
  <si>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</si>
  <si>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</si>
  <si>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</si>
  <si>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</si>
  <si>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</si>
  <si>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</si>
  <si>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</si>
  <si>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</si>
  <si>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</si>
  <si>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</si>
  <si>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</si>
  <si>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</si>
  <si>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</si>
  <si>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</si>
  <si>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</si>
  <si>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</si>
  <si>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</si>
  <si>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</si>
  <si>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</si>
  <si>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</si>
  <si>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</si>
  <si>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</si>
  <si>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</si>
  <si>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</si>
  <si>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</si>
  <si>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</si>
  <si>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</si>
  <si>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</si>
  <si>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</si>
  <si>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</si>
  <si>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</si>
  <si>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</si>
  <si>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</si>
  <si>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</si>
  <si>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</si>
  <si>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</si>
  <si>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</si>
  <si>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</si>
  <si>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</si>
  <si>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</si>
  <si>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</si>
  <si>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</si>
  <si>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</si>
  <si>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</si>
  <si>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</si>
  <si>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</si>
  <si>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</si>
  <si>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</si>
  <si>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</si>
  <si>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</si>
  <si>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</si>
  <si>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</si>
  <si>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</si>
  <si>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</si>
  <si>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</si>
  <si>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</si>
  <si>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</si>
  <si>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</si>
  <si>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</si>
  <si>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</si>
  <si>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</si>
  <si>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</si>
  <si>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</si>
  <si>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</si>
  <si>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</si>
  <si>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</si>
  <si>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</si>
  <si>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</si>
  <si>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</si>
  <si>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</si>
  <si>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</si>
  <si>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</si>
  <si>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</si>
  <si>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</si>
  <si>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</si>
  <si>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</si>
  <si>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</si>
  <si>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</si>
  <si>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</si>
  <si>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</si>
  <si>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</si>
  <si>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</si>
  <si>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</si>
  <si>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</si>
  <si>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</si>
  <si>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</si>
  <si>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</si>
  <si>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</si>
  <si>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</si>
  <si>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</si>
  <si>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</si>
  <si>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</si>
  <si>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</si>
  <si>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</si>
  <si>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</si>
  <si>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</si>
  <si>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</si>
  <si>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</si>
  <si>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</si>
  <si>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</si>
  <si>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</si>
  <si>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</si>
  <si>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</si>
  <si>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</si>
  <si>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</si>
  <si>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</si>
  <si>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</si>
  <si>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</si>
  <si>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</si>
  <si>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</si>
  <si>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</si>
  <si>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</si>
  <si>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</si>
  <si>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</si>
  <si>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</si>
  <si>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</si>
  <si>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</si>
  <si>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</si>
  <si>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</si>
  <si>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</si>
  <si>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</si>
  <si>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</si>
  <si>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</si>
  <si>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</si>
  <si>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</si>
  <si>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</si>
  <si>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</si>
  <si>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</si>
  <si>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</si>
  <si>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</si>
  <si>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</si>
  <si>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</si>
  <si>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</si>
  <si>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</si>
  <si>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</si>
  <si>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</si>
  <si>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</si>
  <si>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</si>
  <si>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</si>
  <si>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</si>
  <si>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</si>
  <si>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</si>
  <si>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</si>
  <si>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</si>
  <si>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</si>
  <si>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</si>
  <si>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</si>
  <si>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</si>
  <si>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</si>
  <si>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</si>
  <si>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</si>
  <si>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</si>
  <si>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</si>
  <si>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</si>
  <si>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</si>
  <si>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</si>
  <si>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</si>
  <si>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</si>
  <si>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</si>
  <si>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</si>
  <si>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</si>
  <si>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</si>
  <si>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</si>
  <si>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</si>
  <si>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</si>
  <si>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</si>
  <si>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</si>
  <si>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</si>
  <si>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</si>
  <si>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</si>
  <si>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</si>
  <si>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</si>
  <si>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</si>
  <si>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</si>
  <si>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</si>
  <si>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</si>
  <si>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</si>
  <si>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</si>
  <si>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</si>
  <si>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</si>
  <si>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</si>
  <si>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</si>
  <si>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</si>
  <si>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</si>
  <si>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</si>
  <si>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</si>
  <si>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</si>
  <si>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</si>
  <si>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</si>
  <si>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</si>
  <si>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</si>
  <si>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</si>
  <si>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</si>
  <si>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</si>
  <si>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</si>
  <si>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</si>
  <si>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</si>
  <si>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</si>
  <si>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</si>
  <si>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</si>
  <si>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</si>
  <si>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</si>
  <si>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</si>
  <si>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</si>
  <si>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</si>
  <si>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</si>
  <si>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</si>
  <si>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</si>
  <si>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</si>
  <si>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</si>
  <si>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</si>
  <si>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</si>
  <si>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</si>
  <si>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</si>
  <si>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</si>
  <si>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</si>
  <si>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</si>
  <si>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</si>
  <si>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</si>
  <si>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</si>
  <si>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</si>
  <si>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</si>
  <si>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</si>
  <si>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</si>
  <si>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</si>
  <si>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</si>
  <si>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</si>
  <si>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</si>
  <si>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</si>
  <si>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</si>
  <si>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</si>
  <si>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</si>
  <si>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</si>
  <si>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</si>
  <si>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</si>
  <si>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</si>
  <si>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</si>
  <si>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</si>
  <si>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</si>
  <si>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</si>
  <si>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</si>
  <si>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</si>
  <si>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</si>
  <si>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</si>
  <si>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</si>
  <si>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</si>
  <si>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</si>
  <si>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</si>
  <si>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</si>
  <si>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</si>
  <si>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</si>
  <si>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</si>
  <si>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</si>
  <si>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</si>
  <si>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</si>
  <si>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</si>
  <si>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</si>
  <si>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</si>
  <si>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</si>
  <si>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</si>
  <si>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</si>
  <si>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</si>
  <si>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</si>
  <si>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</si>
  <si>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</si>
  <si>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</si>
  <si>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</si>
  <si>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</si>
  <si>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</si>
  <si>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</si>
  <si>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</si>
  <si>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</si>
  <si>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</si>
  <si>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</si>
  <si>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</si>
  <si>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</si>
  <si>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</si>
  <si>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</si>
  <si>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</si>
  <si>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</si>
  <si>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</si>
  <si>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</si>
  <si>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</si>
  <si>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</si>
  <si>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</si>
  <si>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</si>
  <si>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</si>
  <si>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</si>
  <si>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</si>
  <si>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</si>
  <si>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</si>
  <si>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</si>
  <si>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</si>
  <si>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</si>
  <si>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</si>
  <si>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</si>
  <si>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</si>
  <si>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</si>
  <si>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</si>
  <si>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</si>
  <si>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</si>
  <si>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</si>
  <si>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</si>
  <si>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</si>
  <si>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</si>
  <si>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</si>
  <si>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</si>
  <si>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</si>
  <si>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</si>
  <si>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</si>
  <si>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</si>
  <si>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</si>
  <si>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</si>
  <si>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</si>
  <si>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</si>
  <si>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</si>
  <si>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</si>
  <si>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</si>
  <si>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</si>
  <si>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</si>
  <si>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</si>
  <si>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</si>
  <si>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</si>
  <si>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นายบุญรัตน์ ณ วิชัย</t>
  </si>
  <si>
    <t>นางกัญญ์วรา สมใจ</t>
  </si>
  <si>
    <t>3-5014-00091-18-7</t>
  </si>
  <si>
    <t>3-5002-00786-26-1</t>
  </si>
  <si>
    <t>นางกรรณเพ็ญ ณ วิชัย</t>
  </si>
  <si>
    <t>3-5006-00187-29-2</t>
  </si>
  <si>
    <t>2922(68) - รายงานผลสืบทรัพย์ ราย นาย บุญรัตน์ ณ วิชัย สาขามหาวิทยาลัยเชียงใหม่ (สืบรอบที่ 1) - ไม่พบทรัพย์</t>
  </si>
  <si>
    <t>จังหวัดชลบุรี สาขาศรีราชา</t>
  </si>
  <si>
    <t>อ.สันทราย</t>
  </si>
  <si>
    <t>อ.สะเมิง</t>
  </si>
  <si>
    <t>อ.จอมทอง</t>
  </si>
  <si>
    <t>อ.แม่แตง</t>
  </si>
  <si>
    <t>อ.เมืองลำปาง</t>
  </si>
  <si>
    <t>อ.ศรีราชา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</si>
</sst>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2" workbookViewId="0">
      <selection activeCell="Q12" sqref="Q12:Q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2922</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 บุญรัตน์ ณ วิชัย</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800004228741</v>
      </c>
      <c r="C4" s="176" t="s">
        <v>262</v>
      </c>
      <c r="D4" s="213">
        <v>240867</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ผบ52/2559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ผบ974/2559</v>
      </c>
      <c r="I5" s="157" t="s">
        <v>255</v>
      </c>
      <c r="J5" s="157"/>
      <c r="K5" s="157"/>
      <c r="L5" s="157"/>
      <c r="M5" s="157"/>
    </row>
    <row r="6" spans="1:25">
      <c r="A6" s="153" t="s">
        <v>335</v>
      </c>
      <c r="B6" s="171">
        <v>1167622.95</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365</v>
      </c>
      <c r="D12" s="232"/>
      <c r="E12" s="197" t="s">
        <v>371</v>
      </c>
      <c r="F12" s="232"/>
      <c r="G12" s="197" t="s">
        <v>371</v>
      </c>
      <c r="H12" s="232"/>
      <c r="I12" s="197" t="s">
        <v>371</v>
      </c>
      <c r="J12" s="232"/>
      <c r="K12" s="197" t="s">
        <v>371</v>
      </c>
      <c r="L12" s="232"/>
      <c r="M12" s="197"/>
      <c r="N12" s="232"/>
      <c r="O12" s="197" t="s">
        <v>362</v>
      </c>
      <c r="P12" s="232"/>
      <c r="Q12" s="197" t="s">
        <v>371</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367</v>
      </c>
      <c r="C13" s="197" t="s">
        <v>366</v>
      </c>
      <c r="D13" s="232"/>
      <c r="E13" s="197" t="s">
        <v>373</v>
      </c>
      <c r="F13" s="232"/>
      <c r="G13" s="197" t="s">
        <v>371</v>
      </c>
      <c r="H13" s="232"/>
      <c r="I13" s="197"/>
      <c r="J13" s="232"/>
      <c r="K13" s="197"/>
      <c r="L13" s="232"/>
      <c r="M13" s="197"/>
      <c r="N13" s="232"/>
      <c r="O13" s="197" t="s">
        <v>362</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152</v>
      </c>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364</v>
      </c>
      <c r="C16" s="197" t="s">
        <v>368</v>
      </c>
      <c r="D16" s="232"/>
      <c r="E16" s="197" t="s">
        <v>372</v>
      </c>
      <c r="F16" s="232"/>
      <c r="G16" s="197" t="s">
        <v>371</v>
      </c>
      <c r="H16" s="232"/>
      <c r="I16" s="197" t="s">
        <v>374</v>
      </c>
      <c r="J16" s="232"/>
      <c r="K16" s="197" t="s">
        <v>375</v>
      </c>
      <c r="L16" s="232"/>
      <c r="M16" s="197" t="s">
        <v>376</v>
      </c>
      <c r="N16" s="232"/>
      <c r="O16" s="197" t="s">
        <v>362</v>
      </c>
      <c r="P16" s="232"/>
      <c r="Q16" s="197" t="s">
        <v>374</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2922 - รายงานผลสืบทรัพย์ ราย นาย บุญรัตน์ ณ วิชัย สาขามหาวิทยาลัยเชียงใหม่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 บุญรัตน์ ณ วิชัย</v>
      </c>
      <c r="F4" s="277"/>
      <c r="G4" s="277"/>
      <c r="H4" s="277"/>
      <c r="I4" s="277"/>
      <c r="J4" s="277"/>
      <c r="K4" s="277"/>
      <c r="L4" s="277"/>
      <c r="M4" s="277"/>
      <c r="N4" s="277"/>
      <c r="O4" s="277"/>
      <c r="P4" s="277"/>
      <c r="Q4" s="277"/>
      <c r="R4" s="277"/>
      <c r="S4" s="277"/>
      <c r="T4" s="277"/>
      <c r="U4" s="255" t="s">
        <v>73</v>
      </c>
      <c r="V4" s="255"/>
      <c r="W4" s="277" t="str">
        <f>Sheet1!D2</f>
        <v>มหาวิทยาลัยเชียงใหม่</v>
      </c>
      <c r="X4" s="277"/>
      <c r="Y4" s="277"/>
      <c r="Z4" s="277"/>
      <c r="AA4" s="277"/>
      <c r="AB4" s="277"/>
      <c r="AC4" s="277"/>
      <c r="AD4" s="277"/>
      <c r="AE4" s="277"/>
      <c r="AF4" s="277"/>
      <c r="AG4" s="277"/>
      <c r="AH4" s="277"/>
      <c r="AI4" s="277"/>
      <c r="AJ4" s="277"/>
      <c r="AK4" s="138"/>
      <c r="AL4" s="180" t="s">
        <v>259</v>
      </c>
      <c r="AM4" s="179" t="s">
        <v>369</v>
      </c>
      <c r="AO4" s="161" t="s">
        <v>239</v>
      </c>
      <c r="AP4" s="138"/>
      <c r="AQ4" s="138"/>
    </row>
    <row r="5" spans="1:43">
      <c r="A5" s="19" t="s">
        <v>206</v>
      </c>
      <c r="B5" s="137"/>
      <c r="D5" s="268" t="str">
        <f>Sheet1!B3</f>
        <v>สวัสดิการ</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2922(68) - รายงานผลสืบทรัพย์ ราย นาย บุญรัตน์ ณ วิชัย สาขามหาวิทยาลัยเชียงใหม่ (สืบรอบที่ 1) - ไม่พบทรัพย์</v>
      </c>
      <c r="AM5" s="138"/>
      <c r="AO5" s="162" t="s">
        <v>256</v>
      </c>
      <c r="AP5" s="138"/>
      <c r="AQ5" s="138"/>
    </row>
    <row r="6" spans="1:43">
      <c r="A6" s="19" t="s">
        <v>207</v>
      </c>
      <c r="B6" s="137"/>
      <c r="F6" s="269">
        <f>Sheet1!B4</f>
        <v>800004228741</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จังหวัดเชียงใหม่</v>
      </c>
      <c r="D7" s="268"/>
      <c r="E7" s="268"/>
      <c r="F7" s="268"/>
      <c r="G7" s="268"/>
      <c r="H7" s="268"/>
      <c r="I7" s="268"/>
      <c r="J7" s="268"/>
      <c r="K7" s="254" t="s">
        <v>209</v>
      </c>
      <c r="L7" s="254"/>
      <c r="M7" s="254"/>
      <c r="N7" s="254"/>
      <c r="O7" s="254"/>
      <c r="P7" s="254"/>
      <c r="Q7" s="278" t="str">
        <f>Sheet1!D5</f>
        <v>ผบ52/2559</v>
      </c>
      <c r="R7" s="278"/>
      <c r="S7" s="278"/>
      <c r="T7" s="278"/>
      <c r="U7" s="278"/>
      <c r="V7" s="278"/>
      <c r="W7" s="278"/>
      <c r="X7" s="253" t="s">
        <v>210</v>
      </c>
      <c r="Y7" s="253"/>
      <c r="Z7" s="253"/>
      <c r="AA7" s="253"/>
      <c r="AB7" s="253"/>
      <c r="AC7" s="253"/>
      <c r="AD7" s="278" t="str">
        <f>Sheet1!F5</f>
        <v>ผบ974/2559</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นายบุญรัตน์ ณ วิชัย</v>
      </c>
      <c r="G9" s="264"/>
      <c r="H9" s="264"/>
      <c r="I9" s="264"/>
      <c r="J9" s="264"/>
      <c r="K9" s="264"/>
      <c r="L9" s="264"/>
      <c r="M9" s="264"/>
      <c r="N9" s="264"/>
      <c r="O9" s="264"/>
      <c r="P9" s="264"/>
      <c r="Q9" s="264"/>
      <c r="R9" s="264"/>
      <c r="S9" s="2" t="str">
        <f>Sheet1!A13</f>
        <v>คู่สมรสจำเลยที่ 1</v>
      </c>
      <c r="Y9" s="267" t="str">
        <f>Sheet1!B13</f>
        <v>นางกรรณเพ็ญ ณ วิชัย</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นางกัญญ์วรา สมใจ</v>
      </c>
      <c r="G11" s="264"/>
      <c r="H11" s="264"/>
      <c r="I11" s="264"/>
      <c r="J11" s="264"/>
      <c r="K11" s="264"/>
      <c r="L11" s="264"/>
      <c r="M11" s="264"/>
      <c r="N11" s="264"/>
      <c r="O11" s="264"/>
      <c r="P11" s="264"/>
      <c r="Q11" s="264"/>
      <c r="R11" s="264"/>
      <c r="S11" s="2" t="s">
        <v>215</v>
      </c>
      <c r="Y11" s="267" t="str">
        <f>Sheet1!B17</f>
        <v>-</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อ.สันทราย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อ.จอมทอง
- ณ ภูมิลำเนาปัจจุบัน : อ.สันทราย
- ขณะทำสัญญา : -
- ที่จดทะเบียนสมรส : -
- ที่จดทะเบียนหย่า : -
- สถานที่ทำสัญญา : อ.เมืองเชียงใหม่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hidden="1" customHeight="1">
      <c r="A25" s="265" t="str">
        <f>IF(OR(F10=0,F10="-"),"ซ่อนช่อง",B10)</f>
        <v>ซ่อนช่อง</v>
      </c>
      <c r="B25" s="265"/>
      <c r="C25" s="265"/>
      <c r="D25" s="265"/>
      <c r="E25" s="265"/>
      <c r="F25" s="265"/>
      <c r="G25" s="256"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57"/>
      <c r="I25" s="257"/>
      <c r="J25" s="257"/>
      <c r="K25" s="257"/>
      <c r="L25" s="257"/>
      <c r="M25" s="257"/>
      <c r="N25" s="257"/>
      <c r="O25" s="257"/>
      <c r="P25" s="257"/>
      <c r="Q25" s="257"/>
      <c r="R25" s="257"/>
      <c r="S25" s="258"/>
      <c r="T25" s="259"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59"/>
      <c r="V25" s="259"/>
      <c r="W25" s="259"/>
      <c r="X25" s="260" t="e">
        <f>CONCATENATE(CHAR(10),IF(OR(VLOOKUP(A25,Table1[#All],18,0)="ไม่พบ",VLOOKUP(A25,Table1[#All],18,0)="-"),"-",VLOOKUP(A25,Table1[#All],19,0)))</f>
        <v>#N/A</v>
      </c>
      <c r="Y25" s="261"/>
      <c r="Z25" s="261"/>
      <c r="AA25" s="261"/>
      <c r="AB25" s="261"/>
      <c r="AC25" s="261"/>
      <c r="AD25" s="261"/>
      <c r="AE25" s="261"/>
      <c r="AF25" s="261"/>
      <c r="AG25" s="261"/>
      <c r="AH25" s="261"/>
      <c r="AI25" s="261"/>
      <c r="AJ25" s="262"/>
      <c r="AK25" s="138"/>
      <c r="AL25" s="225"/>
      <c r="AM25" s="138"/>
      <c r="AN25" s="231"/>
      <c r="AO25" s="138"/>
      <c r="AP25" s="138"/>
      <c r="AQ25" s="138"/>
    </row>
    <row r="26" spans="1:43" ht="21.75" hidden="1"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อ.สะเมิง
- ณ ภูมิลำเนาปัจจุบัน : อ.สันทราย
- ขณะทำสัญญา : อ.แม่แตง
- ที่จดทะเบียนสมรส : อ.เมืองลำปาง
- ที่จดทะเบียนหย่า : อ.ศรีราชา
- สถานที่ทำสัญญา : อ.เมืองเชียงใหม่
- ตามคำขอกู้ : อ.แม่แตง</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ไม่พบ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6"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T41" sqref="AT4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จังหวัดชลบุรี สาขาศรีราชา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370</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ผบ52/2559 ในคดีหมายเลขแดงที่  ผบ974/2559 ลว.20 มิถุนายน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15</v>
      </c>
      <c r="AV16" s="209" t="s">
        <v>333</v>
      </c>
    </row>
    <row r="17" spans="1:45">
      <c r="A17" s="182"/>
      <c r="B17" s="182"/>
      <c r="C17" s="264" t="str">
        <f>IF(AS17="","ซ่อนช่อง",CONCATENATE("1. ",VLOOKUP(AS17,Table1[#All],2,0)))</f>
        <v>1. นางกัญญ์วรา สมใจ</v>
      </c>
      <c r="D17" s="264"/>
      <c r="E17" s="264"/>
      <c r="F17" s="264"/>
      <c r="G17" s="264"/>
      <c r="H17" s="264"/>
      <c r="I17" s="264"/>
      <c r="J17" s="264"/>
      <c r="K17" s="264"/>
      <c r="L17" s="264"/>
      <c r="M17" s="264"/>
      <c r="N17" s="264"/>
      <c r="O17" s="206"/>
      <c r="P17" s="182" t="str">
        <f t="shared" ref="P17:P18" si="0">IF(AS17="","",AS17)</f>
        <v>จำเลยที่ 3</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3-5006-00187-29-2</v>
      </c>
      <c r="AE17" s="285"/>
      <c r="AF17" s="285"/>
      <c r="AG17" s="285"/>
      <c r="AH17" s="285"/>
      <c r="AI17" s="285"/>
      <c r="AJ17" s="285"/>
      <c r="AK17" s="285"/>
      <c r="AL17" s="195"/>
      <c r="AM17" s="182"/>
      <c r="AN17" s="182"/>
      <c r="AO17" s="182"/>
      <c r="AP17" s="182"/>
      <c r="AQ17" s="182"/>
      <c r="AS17" s="191" t="s">
        <v>213</v>
      </c>
    </row>
    <row r="18" spans="1:45" hidden="1">
      <c r="A18" s="187"/>
      <c r="B18" s="187"/>
      <c r="C18" s="284" t="str">
        <f>IF(AS18="","ซ่อนช่อง",CONCATENATE("2. ",VLOOKUP(AS18,Table1[#All],2,0)))</f>
        <v>ซ่อนช่อง</v>
      </c>
      <c r="D18" s="284"/>
      <c r="E18" s="284"/>
      <c r="F18" s="284"/>
      <c r="G18" s="284"/>
      <c r="H18" s="284"/>
      <c r="I18" s="284"/>
      <c r="J18" s="284"/>
      <c r="K18" s="284"/>
      <c r="L18" s="284"/>
      <c r="M18" s="284"/>
      <c r="N18" s="284"/>
      <c r="O18" s="188"/>
      <c r="P18" s="187" t="str">
        <f t="shared" si="0"/>
        <v/>
      </c>
      <c r="Q18" s="187"/>
      <c r="R18" s="187"/>
      <c r="S18" s="187"/>
      <c r="T18" s="187"/>
      <c r="U18" s="187"/>
      <c r="V18" s="187"/>
      <c r="W18" s="187" t="str">
        <f t="shared" si="1"/>
        <v/>
      </c>
      <c r="X18" s="187"/>
      <c r="Y18" s="187"/>
      <c r="Z18" s="187"/>
      <c r="AA18" s="187"/>
      <c r="AB18" s="187"/>
      <c r="AC18" s="187"/>
      <c r="AD18" s="283" t="str">
        <f>IF(AS18="","",VLOOKUP(AS18,Table1[#All],3,0))</f>
        <v/>
      </c>
      <c r="AE18" s="283"/>
      <c r="AF18" s="283"/>
      <c r="AG18" s="283"/>
      <c r="AH18" s="283"/>
      <c r="AI18" s="283"/>
      <c r="AJ18" s="283"/>
      <c r="AK18" s="283"/>
      <c r="AL18" s="189"/>
      <c r="AM18" s="187"/>
      <c r="AN18" s="187"/>
      <c r="AO18" s="187"/>
      <c r="AP18" s="187"/>
      <c r="AQ18" s="187"/>
      <c r="AS18" s="191"/>
    </row>
    <row r="19" spans="1:45" hidden="1">
      <c r="A19" s="187"/>
      <c r="B19" s="187"/>
      <c r="C19" s="284" t="str">
        <f>IF(AS19="","ซ่อนช่อง",CONCATENATE("3. ",VLOOKUP(AS19,Table1[#All],2,0)))</f>
        <v>ซ่อนช่อง</v>
      </c>
      <c r="D19" s="284"/>
      <c r="E19" s="284"/>
      <c r="F19" s="284"/>
      <c r="G19" s="284"/>
      <c r="H19" s="284"/>
      <c r="I19" s="284"/>
      <c r="J19" s="284"/>
      <c r="K19" s="284"/>
      <c r="L19" s="284"/>
      <c r="M19" s="284"/>
      <c r="N19" s="284"/>
      <c r="O19" s="188"/>
      <c r="P19" s="187" t="str">
        <f>IF(AS19="","",AS19)</f>
        <v/>
      </c>
      <c r="Q19" s="187"/>
      <c r="R19" s="187"/>
      <c r="S19" s="187"/>
      <c r="T19" s="187"/>
      <c r="U19" s="187"/>
      <c r="V19" s="187"/>
      <c r="W19" s="187" t="str">
        <f>IF(AS19="","","เลขบัตรประชาชน")</f>
        <v/>
      </c>
      <c r="X19" s="187"/>
      <c r="Y19" s="187"/>
      <c r="Z19" s="187"/>
      <c r="AA19" s="187"/>
      <c r="AB19" s="187"/>
      <c r="AC19" s="187"/>
      <c r="AD19" s="283" t="str">
        <f>IF(AS19="","",VLOOKUP(AS19,Table1[#All],3,0))</f>
        <v/>
      </c>
      <c r="AE19" s="283"/>
      <c r="AF19" s="283"/>
      <c r="AG19" s="283"/>
      <c r="AH19" s="283"/>
      <c r="AI19" s="283"/>
      <c r="AJ19" s="283"/>
      <c r="AK19" s="283"/>
      <c r="AL19" s="189"/>
      <c r="AM19" s="187"/>
      <c r="AN19" s="187"/>
      <c r="AO19" s="187"/>
      <c r="AP19" s="187"/>
      <c r="AQ19" s="187"/>
      <c r="AS19" s="191"/>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ผบ52/2559 คดีหมายเลขแดงที่ ผบ974/2559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นายบุญรัตน์ ณ วิชัย</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3-5014-00091-18-7</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2025-08-01T03:36:51Z</cp:lastPrinted>
  <dcterms:created xsi:type="dcterms:W3CDTF">2016-06-06T16:13:57Z</dcterms:created>
  <dcterms:modified xsi:type="dcterms:W3CDTF">2025-08-01T03:41:45Z</dcterms:modified>
</cp:coreProperties>
</file>