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18-09-68\2933-นายปฐมพร สายหมอก\"/>
    </mc:Choice>
  </mc:AlternateContent>
  <xr:revisionPtr revIDLastSave="0" documentId="8_{B8F06138-99DE-452F-8CC2-4FB5F29024ED}"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<sst xmlns="http://schemas.openxmlformats.org/spreadsheetml/2006/main" count="706" uniqueCount="368">
  <si>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</si>
  <si>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</si>
  <si>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</si>
  <si>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</si>
  <si>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</si>
  <si>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</si>
  <si>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</si>
  <si>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</si>
  <si>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</si>
  <si>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</si>
  <si>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</si>
  <si>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</si>
  <si>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</si>
  <si>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</si>
  <si>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</si>
  <si>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</si>
  <si>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</si>
  <si>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</si>
  <si>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</si>
  <si>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</si>
  <si>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</si>
  <si>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</si>
  <si>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</si>
  <si>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</si>
  <si>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</si>
  <si>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</si>
  <si>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</si>
  <si>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</si>
  <si>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</si>
  <si>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</si>
  <si>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</si>
  <si>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</si>
  <si>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</si>
  <si>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</si>
  <si>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</si>
  <si>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</si>
  <si>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</si>
  <si>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</si>
  <si>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</si>
  <si>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</si>
  <si>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</si>
  <si>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</si>
  <si>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</si>
  <si>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</si>
  <si>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</si>
  <si>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</si>
  <si>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</si>
  <si>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</si>
  <si>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</si>
  <si>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</si>
  <si>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</si>
  <si>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</si>
  <si>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</si>
  <si>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</si>
  <si>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</si>
  <si>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</si>
  <si>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</si>
  <si>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</si>
  <si>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</si>
  <si>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</si>
  <si>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</si>
  <si>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</si>
  <si>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</si>
  <si>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</si>
  <si>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</si>
  <si>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</si>
  <si>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</si>
  <si>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</si>
  <si>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</si>
  <si>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</si>
  <si>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</si>
  <si>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</si>
  <si>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</si>
  <si>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</si>
  <si>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</si>
  <si>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</si>
  <si>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</si>
  <si>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</si>
  <si>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</si>
  <si>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</si>
  <si>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</si>
  <si>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</si>
  <si>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</si>
  <si>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</si>
  <si>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</si>
  <si>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</si>
  <si>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</si>
  <si>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</si>
  <si>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</si>
  <si>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</si>
  <si>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</si>
  <si>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</si>
  <si>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</si>
  <si>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</si>
  <si>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</si>
  <si>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</si>
  <si>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</si>
  <si>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</si>
  <si>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</si>
  <si>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</si>
  <si>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</si>
  <si>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</si>
  <si>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</si>
  <si>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</si>
  <si>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</si>
  <si>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</si>
  <si>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</si>
  <si>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</si>
  <si>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</si>
  <si>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</si>
  <si>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</si>
  <si>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</si>
  <si>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</si>
  <si>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</si>
  <si>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</si>
  <si>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</si>
  <si>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</si>
  <si>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</si>
  <si>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</si>
  <si>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</si>
  <si>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</si>
  <si>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</si>
  <si>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</si>
  <si>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</si>
  <si>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</si>
  <si>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</si>
  <si>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</si>
  <si>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</si>
  <si>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</si>
  <si>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</si>
  <si>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</si>
  <si>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</si>
  <si>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</si>
  <si>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</si>
  <si>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</si>
  <si>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</si>
  <si>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</si>
  <si>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</si>
  <si>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</si>
  <si>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</si>
  <si>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</si>
  <si>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</si>
  <si>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</si>
  <si>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</si>
  <si>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</si>
  <si>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</si>
  <si>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</si>
  <si>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</si>
  <si>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</si>
  <si>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</si>
  <si>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</si>
  <si>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</si>
  <si>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</si>
  <si>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</si>
  <si>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</si>
  <si>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</si>
  <si>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</si>
  <si>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</si>
  <si>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</si>
  <si>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</si>
  <si>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</si>
  <si>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</si>
  <si>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</si>
  <si>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</si>
  <si>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</si>
  <si>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</si>
  <si>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</si>
  <si>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</si>
  <si>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</si>
  <si>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</si>
  <si>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</si>
  <si>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</si>
  <si>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</si>
  <si>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</si>
  <si>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</si>
  <si>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</si>
  <si>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</si>
  <si>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</si>
  <si>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</si>
  <si>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</si>
  <si>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</si>
  <si>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</si>
  <si>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</si>
  <si>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</si>
  <si>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</si>
  <si>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</si>
  <si>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</si>
  <si>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</si>
  <si>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</si>
  <si>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</si>
  <si>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</si>
  <si>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</si>
  <si>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</si>
  <si>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</si>
  <si>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</si>
  <si>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</si>
  <si>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</si>
  <si>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</si>
  <si>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</si>
  <si>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</si>
  <si>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</si>
  <si>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</si>
  <si>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</si>
  <si>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</si>
  <si>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</si>
  <si>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</si>
  <si>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</si>
  <si>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</si>
  <si>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</si>
  <si>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</si>
  <si>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</si>
  <si>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</si>
  <si>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</si>
  <si>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</si>
  <si>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</si>
  <si>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</si>
  <si>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</si>
  <si>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</si>
  <si>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</si>
  <si>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</si>
  <si>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</si>
  <si>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</si>
  <si>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</si>
  <si>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</si>
  <si>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</si>
  <si>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</si>
  <si>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</si>
  <si>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</si>
  <si>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</si>
  <si>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</si>
  <si>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</si>
  <si>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</si>
  <si>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</si>
  <si>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</si>
  <si>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</si>
  <si>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</si>
  <si>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</si>
  <si>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</si>
  <si>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</si>
  <si>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</si>
  <si>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</si>
  <si>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</si>
  <si>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</si>
  <si>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</si>
  <si>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</si>
  <si>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</si>
  <si>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</si>
  <si>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</si>
  <si>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</si>
  <si>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</si>
  <si>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</si>
  <si>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</si>
  <si>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</si>
  <si>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</si>
  <si>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</si>
  <si>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</si>
  <si>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</si>
  <si>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</si>
  <si>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</si>
  <si>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</si>
  <si>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</si>
  <si>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</si>
  <si>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</si>
  <si>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</si>
  <si>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</si>
  <si>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</si>
  <si>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</si>
  <si>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</si>
  <si>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</si>
  <si>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</si>
  <si>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</si>
  <si>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</si>
  <si>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</si>
  <si>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</si>
  <si>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</si>
  <si>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</si>
  <si>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</si>
  <si>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</si>
  <si>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</si>
  <si>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</si>
  <si>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</si>
  <si>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</si>
  <si>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</si>
  <si>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</si>
  <si>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</si>
  <si>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</si>
  <si>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</si>
  <si>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</si>
  <si>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</si>
  <si>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</si>
  <si>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</si>
  <si>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</si>
  <si>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</si>
  <si>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</si>
  <si>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</si>
  <si>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</si>
  <si>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</si>
  <si>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</si>
  <si>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</si>
  <si>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</si>
  <si>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</si>
  <si>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</si>
  <si>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</si>
  <si>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</si>
  <si>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</si>
  <si>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</si>
  <si>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</si>
  <si>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</si>
  <si>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</si>
  <si>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</si>
  <si>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</si>
  <si>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</si>
  <si>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</si>
  <si>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</si>
  <si>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</si>
  <si>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</si>
  <si>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</si>
  <si>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</si>
  <si>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</si>
  <si>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</si>
  <si>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</si>
  <si>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</si>
  <si>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</si>
  <si>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</si>
  <si>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</si>
  <si>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</si>
  <si>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</si>
  <si>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</si>
  <si>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</si>
  <si>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</si>
  <si>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</si>
  <si>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</si>
  <si>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</si>
  <si>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</si>
  <si>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</si>
  <si>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</si>
  <si>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</si>
  <si>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</si>
  <si>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</si>
  <si>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</si>
  <si>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</si>
  <si>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</si>
  <si>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</si>
  <si>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</si>
  <si>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</si>
  <si>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</si>
  <si>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</si>
  <si>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</si>
  <si>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</si>
  <si>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</si>
  <si>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</si>
  <si>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</si>
  <si>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</si>
  <si>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</si>
  <si>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</si>
  <si>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</si>
  <si>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</si>
  <si>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</si>
  <si>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</si>
  <si>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</si>
  <si>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</si>
  <si>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</si>
  <si>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อ.แม่ริม</t>
  </si>
  <si>
    <t>อ.เมืองเชียงใหม่</t>
  </si>
  <si>
    <t>จังหวัดเชียงใหม่ สาขาแม่ริม</t>
  </si>
  <si>
    <t>นายปฐมพร สายหมอก</t>
  </si>
  <si>
    <t>1-5099-01127-55-0</t>
  </si>
  <si>
    <t>2933(68) - รายงานผลสืบทรัพย์ ราย นายปฐมพร สายหมอก สาขาเมญ่า-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</si>
</sst>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cell r="CW402">
            <v>244217</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CW839">
            <v>244217</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88236.34</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ซองเงิน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BB2064" t="str">
            <v>คำสั่งสืบทรัพย์ 8/7/2568</v>
          </cell>
          <cell r="BL2064" t="str">
            <v>นายสัญญา ใจยะสาร</v>
          </cell>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4368.8999999999996</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2929</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S2085" t="str">
            <v>จังหวัดตลิ่งชัน</v>
          </cell>
          <cell r="T2085" t="str">
            <v>ผบ.2671</v>
          </cell>
          <cell r="U2085">
            <v>2560</v>
          </cell>
          <cell r="V2085" t="str">
            <v>ผบ.8983</v>
          </cell>
          <cell r="W2085">
            <v>2560</v>
          </cell>
          <cell r="X2085">
            <v>18</v>
          </cell>
          <cell r="Y2085">
            <v>12</v>
          </cell>
          <cell r="Z2085">
            <v>2560</v>
          </cell>
          <cell r="BB2085" t="str">
            <v xml:space="preserve">คัดถ่ายเอกสาร รอคำสั่งยึด </v>
          </cell>
          <cell r="BL2085" t="str">
            <v xml:space="preserve">บริษัท ลีฟวิ่ง 59 จำกัด </v>
          </cell>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AA2086">
            <v>21</v>
          </cell>
          <cell r="AB2086">
            <v>7</v>
          </cell>
          <cell r="AC2086">
            <v>2568</v>
          </cell>
          <cell r="BB2086" t="str">
            <v>คำสั่งสืบทรัพย์ 25/8/2568</v>
          </cell>
          <cell r="BL2086" t="str">
            <v>นางสาว สุจรรยา จินาโน</v>
          </cell>
        </row>
        <row r="2087">
          <cell r="B2087">
            <v>2931</v>
          </cell>
          <cell r="C2087">
            <v>2076</v>
          </cell>
          <cell r="D2087">
            <v>16</v>
          </cell>
          <cell r="E2087">
            <v>9</v>
          </cell>
          <cell r="F2087">
            <v>2568</v>
          </cell>
          <cell r="G2087">
            <v>800081859764</v>
          </cell>
          <cell r="H2087" t="str">
            <v>นางสาว</v>
          </cell>
          <cell r="I2087" t="str">
            <v xml:space="preserve">อัณณ์ณิชา </v>
          </cell>
          <cell r="J2087" t="str">
            <v>ณ  นคร</v>
          </cell>
          <cell r="K2087" t="str">
            <v>1-1299-00133-50-9</v>
          </cell>
          <cell r="L2087" t="str">
            <v>เมญ่า- เชียงใหม่</v>
          </cell>
          <cell r="M2087" t="str">
            <v>เชียงใหม่ 1</v>
          </cell>
          <cell r="N2087">
            <v>8</v>
          </cell>
          <cell r="O2087" t="str">
            <v>สินเชื่อธนาคารประชาชน</v>
          </cell>
          <cell r="P2087" t="str">
            <v>1.บุคคลค้ำประกัน</v>
          </cell>
          <cell r="Q2087">
            <v>138479.07999999999</v>
          </cell>
          <cell r="R2087">
            <v>50502.2</v>
          </cell>
          <cell r="S2087" t="str">
            <v>แขวงเชียงใหม่</v>
          </cell>
          <cell r="T2087" t="str">
            <v>ผบE5088</v>
          </cell>
          <cell r="U2087">
            <v>2568</v>
          </cell>
          <cell r="V2087" t="str">
            <v>ผบE7125</v>
          </cell>
          <cell r="W2087">
            <v>2568</v>
          </cell>
          <cell r="X2087">
            <v>5</v>
          </cell>
          <cell r="Y2087">
            <v>8</v>
          </cell>
          <cell r="Z2087">
            <v>2568</v>
          </cell>
          <cell r="BB2087" t="str">
            <v>คำสั่งสืบทรัพย์ 16/9/2568</v>
          </cell>
          <cell r="BL2087" t="str">
            <v>นางสาวอัณณ์ณิชา  ณ  นคร</v>
          </cell>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AA2088">
            <v>11</v>
          </cell>
          <cell r="AB2088">
            <v>12</v>
          </cell>
          <cell r="AC2088">
            <v>2567</v>
          </cell>
          <cell r="BB2088" t="str">
            <v>คำสั่งสืบทรัพย์ 25/8/2568</v>
          </cell>
          <cell r="BL2088" t="str">
            <v>นางวิจิตรา  จันตา</v>
          </cell>
        </row>
        <row r="2089">
          <cell r="B2089">
            <v>2933</v>
          </cell>
          <cell r="C2089">
            <v>2078</v>
          </cell>
          <cell r="D2089">
            <v>16</v>
          </cell>
          <cell r="E2089">
            <v>9</v>
          </cell>
          <cell r="F2089">
            <v>2568</v>
          </cell>
          <cell r="G2089">
            <v>863060134948</v>
          </cell>
          <cell r="H2089" t="str">
            <v>นาย</v>
          </cell>
          <cell r="I2089" t="str">
            <v>ปฐมพร</v>
          </cell>
          <cell r="J2089" t="str">
            <v>สายหมอก</v>
          </cell>
          <cell r="K2089" t="str">
            <v>1-5099-01127-55-0</v>
          </cell>
          <cell r="L2089" t="str">
            <v>เมญ่า- เชียงใหม่</v>
          </cell>
          <cell r="M2089" t="str">
            <v>เชียงใหม่ 1</v>
          </cell>
          <cell r="N2089">
            <v>8</v>
          </cell>
          <cell r="O2089" t="str">
            <v>สินเชื่อไทรทอง</v>
          </cell>
          <cell r="P2089" t="str">
            <v>1.บุคคลค้ำประกัน</v>
          </cell>
          <cell r="Q2089">
            <v>171740.96</v>
          </cell>
          <cell r="R2089">
            <v>22219.27</v>
          </cell>
          <cell r="S2089" t="str">
            <v>แขวงเชียงใหม่</v>
          </cell>
          <cell r="T2089" t="str">
            <v>ผบE5090</v>
          </cell>
          <cell r="U2089">
            <v>2568</v>
          </cell>
          <cell r="V2089" t="str">
            <v>ผบE7124</v>
          </cell>
          <cell r="W2089">
            <v>2568</v>
          </cell>
          <cell r="X2089">
            <v>5</v>
          </cell>
          <cell r="Y2089">
            <v>8</v>
          </cell>
          <cell r="Z2089">
            <v>2568</v>
          </cell>
          <cell r="BB2089" t="str">
            <v>คำสั่งสืบทรัพย์ 16/9/2568</v>
          </cell>
          <cell r="BL2089" t="str">
            <v>นายปฐมพร สายหมอก</v>
          </cell>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BB2090" t="str">
            <v>คำสั่งสืบทรัพย์ 2/9/2568</v>
          </cell>
          <cell r="BL2090" t="str">
            <v>นางสาวอนิสา สุวาท</v>
          </cell>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AA2091">
            <v>9</v>
          </cell>
          <cell r="AB2091">
            <v>12</v>
          </cell>
          <cell r="AC2091">
            <v>2567</v>
          </cell>
          <cell r="BB2091" t="str">
            <v>คำสั่งสืบทรัพย์ 25/8/2568</v>
          </cell>
          <cell r="BL2091" t="str">
            <v>นายรณชิต ชุ่มธิ</v>
          </cell>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AA2092">
            <v>15</v>
          </cell>
          <cell r="AB2092">
            <v>7</v>
          </cell>
          <cell r="AC2092">
            <v>2568</v>
          </cell>
          <cell r="BB2092" t="str">
            <v>คำสั่งสืบทรัพย์ 25/8/2568</v>
          </cell>
          <cell r="BL2092" t="str">
            <v>นายอุกฤษณ์ ตันโต</v>
          </cell>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AA2093">
            <v>9</v>
          </cell>
          <cell r="AB2093">
            <v>12</v>
          </cell>
          <cell r="AC2093">
            <v>2567</v>
          </cell>
          <cell r="BB2093" t="str">
            <v>คำสั่งสืบทรัพย์ 25/8/2568</v>
          </cell>
          <cell r="BL2093" t="str">
            <v>นางสาวนฤมล เมืองใจ</v>
          </cell>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BL2094" t="str">
            <v>นายหัสพงศ์ ปิมแปง</v>
          </cell>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BL2095" t="str">
            <v>นายอุทัย กันธิมา</v>
          </cell>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BB2096" t="str">
            <v>คำสั่งสืบทรัพย์ 2/9/2568</v>
          </cell>
          <cell r="BL2096" t="str">
            <v>นายบัณฑิต กานนถาวรโชติ</v>
          </cell>
        </row>
        <row r="2097">
          <cell r="B2097">
            <v>2941</v>
          </cell>
          <cell r="C2097">
            <v>2086</v>
          </cell>
          <cell r="D2097">
            <v>25</v>
          </cell>
          <cell r="E2097">
            <v>8</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AA2097">
            <v>17</v>
          </cell>
          <cell r="AB2097">
            <v>7</v>
          </cell>
          <cell r="AC2097">
            <v>2566</v>
          </cell>
          <cell r="BB2097" t="str">
            <v>คำสั่งสืบทรัพย์ 2/9/2568</v>
          </cell>
          <cell r="BL2097" t="str">
            <v>นายปริญญา ทาแดง</v>
          </cell>
        </row>
        <row r="2098">
          <cell r="B2098">
            <v>2942</v>
          </cell>
          <cell r="C2098">
            <v>2087</v>
          </cell>
          <cell r="D2098">
            <v>25</v>
          </cell>
          <cell r="E2098">
            <v>8</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AA2098">
            <v>18</v>
          </cell>
          <cell r="AB2098">
            <v>11</v>
          </cell>
          <cell r="AC2098">
            <v>2562</v>
          </cell>
          <cell r="BB2098" t="str">
            <v>คำสั่งสืบทรัพย์ 2/9/2568</v>
          </cell>
          <cell r="BL2098" t="str">
            <v>นางอัมพร สิทธิสอน</v>
          </cell>
        </row>
        <row r="2099">
          <cell r="B2099">
            <v>2943</v>
          </cell>
          <cell r="C2099">
            <v>2088</v>
          </cell>
          <cell r="D2099">
            <v>25</v>
          </cell>
          <cell r="E2099">
            <v>8</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AA2099">
            <v>18</v>
          </cell>
          <cell r="AB2099">
            <v>11</v>
          </cell>
          <cell r="AC2099">
            <v>2562</v>
          </cell>
          <cell r="BB2099" t="str">
            <v>คำสั่งสืบทรัพย์ 2/9/2568</v>
          </cell>
          <cell r="BL2099" t="str">
            <v>นางสาวปียา อุปนันท์</v>
          </cell>
        </row>
        <row r="2100">
          <cell r="B2100">
            <v>2944</v>
          </cell>
          <cell r="C2100">
            <v>2089</v>
          </cell>
          <cell r="D2100">
            <v>25</v>
          </cell>
          <cell r="E2100">
            <v>8</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AA2100">
            <v>18</v>
          </cell>
          <cell r="AB2100">
            <v>11</v>
          </cell>
          <cell r="AC2100">
            <v>2562</v>
          </cell>
          <cell r="BB2100" t="str">
            <v>คำสั่งสืบทรัพย์ 2/9/2568</v>
          </cell>
          <cell r="BL2100" t="str">
            <v>นางดวงใจ เจริญขุนคีรี</v>
          </cell>
        </row>
        <row r="2101">
          <cell r="B2101">
            <v>2945</v>
          </cell>
          <cell r="C2101">
            <v>2090</v>
          </cell>
          <cell r="D2101">
            <v>12</v>
          </cell>
          <cell r="E2101">
            <v>9</v>
          </cell>
          <cell r="F2101">
            <v>2568</v>
          </cell>
          <cell r="G2101">
            <v>800035838724</v>
          </cell>
          <cell r="H2101" t="str">
            <v>นาย</v>
          </cell>
          <cell r="I2101" t="str">
            <v>ณรงค์</v>
          </cell>
          <cell r="J2101" t="str">
            <v>สิงห์แก้ว</v>
          </cell>
          <cell r="K2101" t="str">
            <v>3-5011-00101-28-4</v>
          </cell>
          <cell r="L2101" t="str">
            <v>พร้าว</v>
          </cell>
          <cell r="M2101" t="str">
            <v>เชียงใหม่ 2</v>
          </cell>
          <cell r="N2101">
            <v>8</v>
          </cell>
          <cell r="O2101" t="str">
            <v>สินเชื่อธนาคารประชาชน</v>
          </cell>
          <cell r="P2101" t="str">
            <v>1.บุคคลค้ำประกัน</v>
          </cell>
          <cell r="Q2101">
            <v>66149.95</v>
          </cell>
          <cell r="R2101">
            <v>18753.62</v>
          </cell>
          <cell r="S2101" t="str">
            <v>แขวงเชียงดาว</v>
          </cell>
          <cell r="T2101" t="str">
            <v>ผบE610</v>
          </cell>
          <cell r="U2101">
            <v>2565</v>
          </cell>
          <cell r="V2101" t="str">
            <v>ผบE752</v>
          </cell>
          <cell r="W2101">
            <v>2565</v>
          </cell>
          <cell r="AA2101">
            <v>19</v>
          </cell>
          <cell r="AB2101">
            <v>10</v>
          </cell>
          <cell r="AC2101">
            <v>2565</v>
          </cell>
          <cell r="BB2101" t="str">
            <v>คำสั่งสืบทรัพย์ 12/9/2568</v>
          </cell>
          <cell r="BL2101" t="str">
            <v>นายณรงค์ สิงห์แก้ว</v>
          </cell>
        </row>
        <row r="2102">
          <cell r="B2102">
            <v>2946</v>
          </cell>
          <cell r="C2102">
            <v>2091</v>
          </cell>
          <cell r="D2102">
            <v>8</v>
          </cell>
          <cell r="E2102">
            <v>7</v>
          </cell>
          <cell r="F2102">
            <v>2568</v>
          </cell>
          <cell r="G2102">
            <v>800028689662</v>
          </cell>
          <cell r="H2102" t="str">
            <v>นาย</v>
          </cell>
          <cell r="I2102" t="str">
            <v>ฐิติพันธ์ </v>
          </cell>
          <cell r="J2102" t="str">
            <v>ลานนาพันธุ์</v>
          </cell>
          <cell r="K2102" t="str">
            <v>3-5099-00542-38-0</v>
          </cell>
          <cell r="L2102" t="str">
            <v>สาขาแม่ริม</v>
          </cell>
          <cell r="M2102" t="str">
            <v>เชียงใหม่ 2</v>
          </cell>
          <cell r="N2102">
            <v>8</v>
          </cell>
          <cell r="O2102" t="str">
            <v>สินเชื่อเคหะ</v>
          </cell>
          <cell r="P2102" t="str">
            <v>2.หลักทรัพย์ค้ำประกัน</v>
          </cell>
          <cell r="Q2102">
            <v>29489791.719999999</v>
          </cell>
          <cell r="R2102">
            <v>437829.99</v>
          </cell>
          <cell r="S2102" t="str">
            <v>จังหวัดเชียงใหม่</v>
          </cell>
          <cell r="T2102" t="str">
            <v>ผบ233</v>
          </cell>
          <cell r="U2102">
            <v>5559</v>
          </cell>
          <cell r="V2102" t="str">
            <v>ผบ442</v>
          </cell>
          <cell r="W2102">
            <v>2559</v>
          </cell>
          <cell r="AA2102">
            <v>4</v>
          </cell>
          <cell r="AB2102">
            <v>4</v>
          </cell>
          <cell r="AC2102">
            <v>2559</v>
          </cell>
          <cell r="BB2102" t="str">
            <v>คำสั่งสืบทรัพย์ 8/7/2568</v>
          </cell>
          <cell r="BL2102" t="str">
            <v>นายฐิติพันธ์  ลานนาพันธุ์</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K14" t="str">
            <v>ปฏิยุทธ์</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t="str">
            <v>27
2</v>
          </cell>
          <cell r="BO22" t="str">
            <v>2
9</v>
          </cell>
          <cell r="BP22" t="str">
            <v>2566
2568</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t="str">
            <v>1500,
1200</v>
          </cell>
          <cell r="BD153" t="str">
            <v>20
18</v>
          </cell>
          <cell r="BE153" t="str">
            <v>2
9</v>
          </cell>
          <cell r="BF153" t="str">
            <v>2566
2568</v>
          </cell>
          <cell r="BG153">
            <v>0</v>
          </cell>
          <cell r="BH153" t="str">
            <v>-</v>
          </cell>
          <cell r="BI153" t="str">
            <v>-</v>
          </cell>
          <cell r="BJ153" t="str">
            <v>-</v>
          </cell>
          <cell r="BK153">
            <v>0</v>
          </cell>
          <cell r="BL153" t="str">
            <v>1155,
820</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xml:space="preserve">
11</v>
          </cell>
          <cell r="BO173" t="str">
            <v xml:space="preserve">
7</v>
          </cell>
          <cell r="BP173" t="str">
            <v xml:space="preserve">
2568</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v>1200</v>
          </cell>
          <cell r="BD770">
            <v>18</v>
          </cell>
          <cell r="BE770">
            <v>9</v>
          </cell>
          <cell r="BF770">
            <v>2568</v>
          </cell>
          <cell r="BG770">
            <v>0</v>
          </cell>
          <cell r="BH770" t="str">
            <v>-</v>
          </cell>
          <cell r="BI770" t="str">
            <v>-</v>
          </cell>
          <cell r="BJ770" t="str">
            <v>-</v>
          </cell>
          <cell r="BK770">
            <v>0</v>
          </cell>
          <cell r="BL770">
            <v>910</v>
          </cell>
          <cell r="BM770">
            <v>0</v>
          </cell>
          <cell r="BN770" t="str">
            <v/>
          </cell>
          <cell r="BO770" t="str">
            <v/>
          </cell>
          <cell r="BP770" t="str">
            <v/>
          </cell>
          <cell r="BQ770" t="str">
            <v>-</v>
          </cell>
          <cell r="BR770" t="str">
            <v>-</v>
          </cell>
          <cell r="BS770" t="str">
            <v>-</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v>8</v>
          </cell>
          <cell r="BO799">
            <v>5</v>
          </cell>
          <cell r="BP799">
            <v>2568</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v>3900</v>
          </cell>
          <cell r="BD927">
            <v>18</v>
          </cell>
          <cell r="BE927">
            <v>9</v>
          </cell>
          <cell r="BF927">
            <v>2568</v>
          </cell>
          <cell r="BG927">
            <v>0</v>
          </cell>
          <cell r="BH927" t="str">
            <v>-</v>
          </cell>
          <cell r="BI927" t="str">
            <v>-</v>
          </cell>
          <cell r="BJ927" t="str">
            <v>-</v>
          </cell>
          <cell r="BK927">
            <v>0</v>
          </cell>
          <cell r="BL927">
            <v>3605</v>
          </cell>
          <cell r="BM927">
            <v>0</v>
          </cell>
          <cell r="BN927" t="str">
            <v/>
          </cell>
          <cell r="BO927" t="str">
            <v/>
          </cell>
          <cell r="BP927" t="str">
            <v/>
          </cell>
          <cell r="BQ927" t="str">
            <v>-</v>
          </cell>
          <cell r="BR927" t="str">
            <v>-</v>
          </cell>
          <cell r="BS927" t="str">
            <v>-</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v>600</v>
          </cell>
          <cell r="BD950">
            <v>18</v>
          </cell>
          <cell r="BE950">
            <v>9</v>
          </cell>
          <cell r="BF950">
            <v>2568</v>
          </cell>
          <cell r="BG950">
            <v>0</v>
          </cell>
          <cell r="BH950" t="str">
            <v>-</v>
          </cell>
          <cell r="BI950" t="str">
            <v>-</v>
          </cell>
          <cell r="BJ950" t="str">
            <v>-</v>
          </cell>
          <cell r="BK950">
            <v>0</v>
          </cell>
          <cell r="BL950">
            <v>490</v>
          </cell>
          <cell r="BM950">
            <v>0</v>
          </cell>
          <cell r="BN950" t="str">
            <v/>
          </cell>
          <cell r="BO950" t="str">
            <v/>
          </cell>
          <cell r="BP950" t="str">
            <v/>
          </cell>
          <cell r="BQ950" t="str">
            <v>-</v>
          </cell>
          <cell r="BR950" t="str">
            <v>-</v>
          </cell>
          <cell r="BS950" t="str">
            <v>-</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D957" t="str">
            <v>1.นายไสว ทาสี
2.นางนงค์คาร ทาสี
3.นายสุริยนต์ ปันใจ
4.นางจันทิพย์ ปันใจ
5.นางบุญใจ คำจั๋นใจ
6.นายบุญศรี คำจั๋นใจ</v>
          </cell>
          <cell r="CE957" t="str">
            <v>จำเลยที่ 1
คู่สมรสจำเลยที่ 1
จำเลยที่ 2
คู่สมรสจำเลยที่ 2
จำเลยที่ 3
คู่สมรสจำเลยที่ 3</v>
          </cell>
          <cell r="CF957" t="str">
            <v>3-5002-00061-95-0
3-5002-00601-67-9
5-5002-90001-04-4
5-5002-90001-07-9
3-5002-00063-69-3
3-5002-00063-68-5</v>
          </cell>
          <cell r="CG957" t="str">
            <v>-พบว่ามีกรรมสิทธิ์ในที่ดินโฉนดเลขที่ 21315 ต.บ้านแปะ อ.จอมทอง จ.เชียงใหม่ (ติดจำนอง)
-พบว่ามีกรรมสิทธิ์ในที่ดินโฉนดเลขที่ 46447 ต.บ้านแปะ อ.จอมทอง จ.เชียงใหม่ (ติดจำนอง)
-พบว่ามีกรรมสิทธิ์ในที่ดิน น.ส.3 ก. 1688 ต.บ้านแปะ อ.จอมทอง จ.เชียงใหม่ (ติดจำนอง)
-พบว่ามีกรรมสิทธิ์ในที่ดินโฉนดเลขที่ 51217 ต.บ้านแปะ อ.จอมทอง จ.เชียงใหม่ (สินสมรส)
-พบว่ามีกรรมสิทธิ์ในที่ดินโฉนดเลขที่ 50978 ต.บ้านแปะ อ.จอมทอง จ.เชียงใหม่ (ติดจำนอง)
-พบว่ามีกรรมสิทธิ์ในที่ดินโฉนดเลขที่ 51124 ต.บ้านแปะ อ.จอมทอง จ.เชียงใหม่ (ติดจำนอง)
-พบว่ามีกรรมสิทธิ์ในที่ดินโฉนดเลขที่ 44089 ต.บ้านแปะ อ.จอมทอง จ.เชียงใหม่ (สินส่วนตัว)ด
-พบว่ามีกรรมสิทธิ์ในที่ดินโฉนดเลขที่ 21327 ต.บ้านแปะ อ.จอมทอง จ.เชียงใหม่ (ปลอดจำนอง)
-พบว่ามีกรรมสิทธิ์ในที่ดินโฉนดเลขที่ 23345 ต.บ้านแปะ อ.จอมทอง จ.เชียงใหม่ (ปลอดจำนอง)
-พบว่ามีกรรมสิทธิ์ในที่ดินโฉนดเลขที่ 44072 ต.บ้านแปะ อ.จอมทอง จ.เชียงใหม่ (ปลอดจำนอง)
-พบว่ามีกรรมสิทธิ์ในที่ดินโฉนดเลขที่ 21373 ต.บ้านแปะ อ.จอมทอง จ.เชียงใหม่ (สินสมรส)</v>
          </cell>
          <cell r="CH957" t="str">
            <v>พบ</v>
          </cell>
          <cell r="CK957" t="str">
            <v>ปฏิยุทธ์</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v>28</v>
          </cell>
          <cell r="BO1007">
            <v>8</v>
          </cell>
          <cell r="BP1007">
            <v>2568</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v>900</v>
          </cell>
          <cell r="BD1092">
            <v>18</v>
          </cell>
          <cell r="BE1092">
            <v>9</v>
          </cell>
          <cell r="BF1092">
            <v>2568</v>
          </cell>
          <cell r="BG1092">
            <v>0</v>
          </cell>
          <cell r="BH1092" t="str">
            <v>-</v>
          </cell>
          <cell r="BI1092" t="str">
            <v>-</v>
          </cell>
          <cell r="BJ1092" t="str">
            <v>-</v>
          </cell>
          <cell r="BK1092">
            <v>0</v>
          </cell>
          <cell r="BL1092">
            <v>650</v>
          </cell>
          <cell r="BM1092">
            <v>0</v>
          </cell>
          <cell r="BN1092" t="str">
            <v/>
          </cell>
          <cell r="BO1092" t="str">
            <v/>
          </cell>
          <cell r="BP1092" t="str">
            <v/>
          </cell>
          <cell r="BQ1092" t="str">
            <v>-</v>
          </cell>
          <cell r="BR1092" t="str">
            <v>-</v>
          </cell>
          <cell r="BS1092" t="str">
            <v>-</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v>1200</v>
          </cell>
          <cell r="BD1107">
            <v>18</v>
          </cell>
          <cell r="BE1107">
            <v>9</v>
          </cell>
          <cell r="BF1107">
            <v>2568</v>
          </cell>
          <cell r="BG1107">
            <v>0</v>
          </cell>
          <cell r="BH1107" t="str">
            <v>-</v>
          </cell>
          <cell r="BI1107" t="str">
            <v>-</v>
          </cell>
          <cell r="BJ1107" t="str">
            <v>-</v>
          </cell>
          <cell r="BK1107">
            <v>0</v>
          </cell>
          <cell r="BL1107">
            <v>910</v>
          </cell>
          <cell r="BM1107">
            <v>0</v>
          </cell>
          <cell r="BN1107" t="str">
            <v/>
          </cell>
          <cell r="BO1107" t="str">
            <v/>
          </cell>
          <cell r="BP1107" t="str">
            <v/>
          </cell>
          <cell r="BQ1107" t="str">
            <v>-</v>
          </cell>
          <cell r="BR1107" t="str">
            <v>-</v>
          </cell>
          <cell r="BS1107" t="str">
            <v>-</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v>1500</v>
          </cell>
          <cell r="BD1112">
            <v>18</v>
          </cell>
          <cell r="BE1112">
            <v>9</v>
          </cell>
          <cell r="BF1112">
            <v>2568</v>
          </cell>
          <cell r="BG1112">
            <v>0</v>
          </cell>
          <cell r="BH1112" t="str">
            <v>-</v>
          </cell>
          <cell r="BI1112" t="str">
            <v>-</v>
          </cell>
          <cell r="BJ1112" t="str">
            <v>-</v>
          </cell>
          <cell r="BK1112">
            <v>0</v>
          </cell>
          <cell r="BL1112">
            <v>1070</v>
          </cell>
          <cell r="BM1112">
            <v>0</v>
          </cell>
          <cell r="BN1112" t="str">
            <v/>
          </cell>
          <cell r="BO1112" t="str">
            <v/>
          </cell>
          <cell r="BP1112" t="str">
            <v/>
          </cell>
          <cell r="BQ1112" t="str">
            <v>-</v>
          </cell>
          <cell r="BR1112" t="str">
            <v>-</v>
          </cell>
          <cell r="BS1112" t="str">
            <v>-</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v>1500</v>
          </cell>
          <cell r="BD1115">
            <v>18</v>
          </cell>
          <cell r="BE1115">
            <v>9</v>
          </cell>
          <cell r="BF1115">
            <v>2568</v>
          </cell>
          <cell r="BG1115">
            <v>0</v>
          </cell>
          <cell r="BH1115" t="str">
            <v>-</v>
          </cell>
          <cell r="BI1115" t="str">
            <v>-</v>
          </cell>
          <cell r="BJ1115" t="str">
            <v>-</v>
          </cell>
          <cell r="BK1115">
            <v>0</v>
          </cell>
          <cell r="BL1115">
            <v>1080</v>
          </cell>
          <cell r="BM1115">
            <v>0</v>
          </cell>
          <cell r="BN1115" t="str">
            <v/>
          </cell>
          <cell r="BO1115" t="str">
            <v/>
          </cell>
          <cell r="BP1115" t="str">
            <v/>
          </cell>
          <cell r="BQ1115" t="str">
            <v>-</v>
          </cell>
          <cell r="BR1115" t="str">
            <v>-</v>
          </cell>
          <cell r="BS1115" t="str">
            <v>-</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v>1800</v>
          </cell>
          <cell r="BD1118">
            <v>18</v>
          </cell>
          <cell r="BE1118">
            <v>9</v>
          </cell>
          <cell r="BF1118">
            <v>2568</v>
          </cell>
          <cell r="BG1118">
            <v>0</v>
          </cell>
          <cell r="BH1118" t="str">
            <v>-</v>
          </cell>
          <cell r="BI1118" t="str">
            <v>-</v>
          </cell>
          <cell r="BJ1118" t="str">
            <v>-</v>
          </cell>
          <cell r="BK1118">
            <v>0</v>
          </cell>
          <cell r="BL1118">
            <v>1500</v>
          </cell>
          <cell r="BM1118">
            <v>0</v>
          </cell>
          <cell r="BN1118" t="str">
            <v/>
          </cell>
          <cell r="BO1118" t="str">
            <v/>
          </cell>
          <cell r="BP1118" t="str">
            <v/>
          </cell>
          <cell r="BQ1118" t="str">
            <v>-</v>
          </cell>
          <cell r="BR1118" t="str">
            <v>-</v>
          </cell>
          <cell r="BS1118" t="str">
            <v>-</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v>1800</v>
          </cell>
          <cell r="BD1125">
            <v>18</v>
          </cell>
          <cell r="BE1125">
            <v>9</v>
          </cell>
          <cell r="BF1125">
            <v>2568</v>
          </cell>
          <cell r="BG1125">
            <v>0</v>
          </cell>
          <cell r="BH1125" t="str">
            <v>-</v>
          </cell>
          <cell r="BI1125" t="str">
            <v>-</v>
          </cell>
          <cell r="BJ1125" t="str">
            <v>-</v>
          </cell>
          <cell r="BK1125">
            <v>0</v>
          </cell>
          <cell r="BL1125">
            <v>1440</v>
          </cell>
          <cell r="BM1125">
            <v>0</v>
          </cell>
          <cell r="BN1125" t="str">
            <v/>
          </cell>
          <cell r="BO1125" t="str">
            <v/>
          </cell>
          <cell r="BP1125" t="str">
            <v/>
          </cell>
          <cell r="BQ1125" t="str">
            <v>-</v>
          </cell>
          <cell r="BR1125" t="str">
            <v>-</v>
          </cell>
          <cell r="BS1125" t="str">
            <v>-</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cell r="BV1138" t="str">
            <v>1.นายเดชา สุ่มใจยา
2.นางสาวจันทร์จิรา สัธนะพรรณ
3.นายเจริญชัย กิจเวคิน</v>
          </cell>
          <cell r="BW1138" t="str">
            <v>จำเลยที่ 1
จำเลยที่ 2
จำเลยที่ 3</v>
          </cell>
          <cell r="BX1138" t="str">
            <v>3-5708-00334-13-2
3-5099-01283-24-8
3-1007-00694-81-5</v>
          </cell>
          <cell r="BY1138"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-พบว่ามีกรรมสิทธิ์ในที่ดิน ห้องชุดเลขที่ 23/306 ชั้น 5 ทะเบียนอาหารชุดเลขที่ 9/2540 ชื่ออาคารชุด วังเกษคอนโดทาวน์ อาคารที่ 1 ต.หลักสอง 
อ.ภาษีเจริญ จ.กรุงเทพมหานคร (ติดจำนอง)
-พบว่ามีกรรมสิทธิ์ในที่ดิน ห้องชุดเลขที่ 23/307 ชั้น 5 ทะเบียนอาหารชุดเลขที่ 9/2540 ชื่ออาคารชุด วังเกษคอนโดทาวน์ อาคารที่ 1 ต.หลักสอง 
อ.ภาษีเจริญ จ.กรุงเทพมหานคร  (ติดจำนอง)</v>
          </cell>
          <cell r="BZ1138" t="str">
            <v>พบ</v>
          </cell>
          <cell r="CC1138" t="str">
            <v>ปฏิยุทธ์</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v>1500</v>
          </cell>
          <cell r="BD1161">
            <v>18</v>
          </cell>
          <cell r="BE1161">
            <v>9</v>
          </cell>
          <cell r="BF1161">
            <v>2568</v>
          </cell>
          <cell r="BG1161">
            <v>0</v>
          </cell>
          <cell r="BH1161" t="str">
            <v>-</v>
          </cell>
          <cell r="BI1161" t="str">
            <v>-</v>
          </cell>
          <cell r="BJ1161" t="str">
            <v>-</v>
          </cell>
          <cell r="BK1161">
            <v>0</v>
          </cell>
          <cell r="BL1161">
            <v>1205</v>
          </cell>
          <cell r="BM1161">
            <v>0</v>
          </cell>
          <cell r="BN1161" t="str">
            <v/>
          </cell>
          <cell r="BO1161" t="str">
            <v/>
          </cell>
          <cell r="BP1161" t="str">
            <v/>
          </cell>
          <cell r="BQ1161" t="str">
            <v>-</v>
          </cell>
          <cell r="BR1161" t="str">
            <v>-</v>
          </cell>
          <cell r="BS1161" t="str">
            <v>-</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v>1800</v>
          </cell>
          <cell r="BD1162">
            <v>18</v>
          </cell>
          <cell r="BE1162">
            <v>9</v>
          </cell>
          <cell r="BF1162">
            <v>2568</v>
          </cell>
          <cell r="BG1162">
            <v>0</v>
          </cell>
          <cell r="BH1162" t="str">
            <v>-</v>
          </cell>
          <cell r="BI1162" t="str">
            <v>-</v>
          </cell>
          <cell r="BJ1162" t="str">
            <v>-</v>
          </cell>
          <cell r="BK1162">
            <v>0</v>
          </cell>
          <cell r="BL1162">
            <v>1240</v>
          </cell>
          <cell r="BM1162">
            <v>0</v>
          </cell>
          <cell r="BN1162" t="str">
            <v/>
          </cell>
          <cell r="BO1162" t="str">
            <v/>
          </cell>
          <cell r="BP1162" t="str">
            <v/>
          </cell>
          <cell r="BQ1162" t="str">
            <v>-</v>
          </cell>
          <cell r="BR1162" t="str">
            <v>-</v>
          </cell>
          <cell r="BS1162" t="str">
            <v>-</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v>900</v>
          </cell>
          <cell r="BD1205">
            <v>18</v>
          </cell>
          <cell r="BE1205">
            <v>9</v>
          </cell>
          <cell r="BF1205">
            <v>2568</v>
          </cell>
          <cell r="BG1205">
            <v>0</v>
          </cell>
          <cell r="BH1205" t="str">
            <v>-</v>
          </cell>
          <cell r="BI1205" t="str">
            <v>-</v>
          </cell>
          <cell r="BJ1205" t="str">
            <v>-</v>
          </cell>
          <cell r="BK1205">
            <v>0</v>
          </cell>
          <cell r="BL1205">
            <v>315</v>
          </cell>
          <cell r="BM1205">
            <v>0</v>
          </cell>
          <cell r="BN1205" t="str">
            <v/>
          </cell>
          <cell r="BO1205" t="str">
            <v/>
          </cell>
          <cell r="BP1205" t="str">
            <v/>
          </cell>
          <cell r="BQ1205" t="str">
            <v>-</v>
          </cell>
          <cell r="BR1205" t="str">
            <v>-</v>
          </cell>
          <cell r="BS1205" t="str">
            <v>-</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v>900</v>
          </cell>
          <cell r="BD1207">
            <v>18</v>
          </cell>
          <cell r="BE1207">
            <v>9</v>
          </cell>
          <cell r="BF1207">
            <v>2568</v>
          </cell>
          <cell r="BG1207">
            <v>0</v>
          </cell>
          <cell r="BH1207" t="str">
            <v>-</v>
          </cell>
          <cell r="BI1207" t="str">
            <v>-</v>
          </cell>
          <cell r="BJ1207" t="str">
            <v>-</v>
          </cell>
          <cell r="BK1207">
            <v>0</v>
          </cell>
          <cell r="BL1207">
            <v>285</v>
          </cell>
          <cell r="BM1207">
            <v>0</v>
          </cell>
          <cell r="BN1207" t="str">
            <v/>
          </cell>
          <cell r="BO1207" t="str">
            <v/>
          </cell>
          <cell r="BP1207" t="str">
            <v/>
          </cell>
          <cell r="BQ1207" t="str">
            <v>-</v>
          </cell>
          <cell r="BR1207" t="str">
            <v>-</v>
          </cell>
          <cell r="BS1207" t="str">
            <v>-</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Q1211">
            <v>24858.76</v>
          </cell>
          <cell r="R1211">
            <v>14153.02</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 คำสั่งสืบทรัพย์รอบที่ 2 25/8/2568</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888165010533</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v>600</v>
          </cell>
          <cell r="BD1229">
            <v>18</v>
          </cell>
          <cell r="BE1229">
            <v>9</v>
          </cell>
          <cell r="BF1229">
            <v>2568</v>
          </cell>
          <cell r="BG1229">
            <v>0</v>
          </cell>
          <cell r="BH1229" t="str">
            <v>-</v>
          </cell>
          <cell r="BI1229" t="str">
            <v>-</v>
          </cell>
          <cell r="BJ1229" t="str">
            <v>-</v>
          </cell>
          <cell r="BK1229">
            <v>0</v>
          </cell>
          <cell r="BL1229">
            <v>780</v>
          </cell>
          <cell r="BM1229">
            <v>0</v>
          </cell>
          <cell r="BN1229" t="str">
            <v/>
          </cell>
          <cell r="BO1229" t="str">
            <v/>
          </cell>
          <cell r="BP1229" t="str">
            <v/>
          </cell>
          <cell r="BQ1229" t="str">
            <v>-</v>
          </cell>
          <cell r="BR1229" t="str">
            <v>-</v>
          </cell>
          <cell r="BS1229" t="str">
            <v>-</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v>30426.47</v>
          </cell>
          <cell r="R1231">
            <v>4781.3999999999996</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 คำสั่งสืบทรัพย์ 25/8/2568</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888165010016</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v>300</v>
          </cell>
          <cell r="BD1241">
            <v>18</v>
          </cell>
          <cell r="BE1241">
            <v>9</v>
          </cell>
          <cell r="BF1241">
            <v>2568</v>
          </cell>
          <cell r="BG1241">
            <v>0</v>
          </cell>
          <cell r="BH1241" t="str">
            <v>-</v>
          </cell>
          <cell r="BI1241" t="str">
            <v>-</v>
          </cell>
          <cell r="BJ1241" t="str">
            <v>-</v>
          </cell>
          <cell r="BK1241">
            <v>0</v>
          </cell>
          <cell r="BL1241">
            <v>85</v>
          </cell>
          <cell r="BM1241">
            <v>0</v>
          </cell>
          <cell r="BN1241" t="str">
            <v/>
          </cell>
          <cell r="BO1241" t="str">
            <v/>
          </cell>
          <cell r="BP1241" t="str">
            <v/>
          </cell>
          <cell r="BQ1241" t="str">
            <v>-</v>
          </cell>
          <cell r="BR1241" t="str">
            <v>-</v>
          </cell>
          <cell r="BS1241" t="str">
            <v>-</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cell r="CT1400">
            <v>244217</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cell r="CT1401">
            <v>244217</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cell r="CT1402">
            <v>244217</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37040.550000000003</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cell r="CT1403">
            <v>244217</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cell r="CT1404">
            <v>244217</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cell r="CT1405">
            <v>244217</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cell r="CT1406">
            <v>244217</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cell r="CT1407">
            <v>244217</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cell r="CT1408">
            <v>244217</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cell r="CT1409">
            <v>244217</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4368.8999999999996</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cell r="CT1410">
            <v>244217</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cell r="CT1411">
            <v>244217</v>
          </cell>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cell r="CT1412">
            <v>244217</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cell r="CT1413">
            <v>244217</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cell r="CT1414">
            <v>244217</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cell r="CT1415">
            <v>244217</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cell r="CT1416">
            <v>244217</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C1417" t="str">
            <v>ปฏิยุทธ์</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C1418" t="str">
            <v>ปฏิยุทธ์</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cell r="CT1419">
            <v>244217</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C1420" t="str">
            <v>ปฏิยุทธ์</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C1421" t="str">
            <v>ปฏิยุทธ์</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cell r="CT1422">
            <v>244217</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C1423" t="str">
            <v>ปฏิยุทธ์</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C1424" t="str">
            <v>ปฏิยุทธ์</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 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C1425" t="str">
            <v>ปฏิยุทธ์</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C1426" t="str">
            <v>ปฏิยุทธ์</v>
          </cell>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AA1427">
            <v>21</v>
          </cell>
          <cell r="AB1427">
            <v>7</v>
          </cell>
          <cell r="AC1427">
            <v>2568</v>
          </cell>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row>
        <row r="1428">
          <cell r="B1428">
            <v>2931</v>
          </cell>
          <cell r="C1428">
            <v>2076</v>
          </cell>
          <cell r="D1428">
            <v>16</v>
          </cell>
          <cell r="E1428">
            <v>9</v>
          </cell>
          <cell r="F1428">
            <v>2568</v>
          </cell>
          <cell r="G1428">
            <v>800081859764</v>
          </cell>
          <cell r="H1428" t="str">
            <v>นางสาว</v>
          </cell>
          <cell r="I1428" t="str">
            <v xml:space="preserve">อัณณ์ณิชา </v>
          </cell>
          <cell r="J1428" t="str">
            <v>ณ  นคร</v>
          </cell>
          <cell r="K1428" t="str">
            <v>1-1299-00133-50-9</v>
          </cell>
          <cell r="L1428" t="str">
            <v>เมญ่า- เชียงใหม่</v>
          </cell>
          <cell r="M1428" t="str">
            <v>เชียงใหม่ 1</v>
          </cell>
          <cell r="N1428">
            <v>8</v>
          </cell>
          <cell r="O1428" t="str">
            <v>สินเชื่อธนาคารประชาชน</v>
          </cell>
          <cell r="P1428" t="str">
            <v>1.บุคคลค้ำประกัน</v>
          </cell>
          <cell r="Q1428">
            <v>138479.07999999999</v>
          </cell>
          <cell r="R1428">
            <v>50502.2</v>
          </cell>
          <cell r="S1428" t="str">
            <v>แขวงเชียงใหม่</v>
          </cell>
          <cell r="T1428" t="str">
            <v>ผบE5088</v>
          </cell>
          <cell r="U1428">
            <v>2568</v>
          </cell>
          <cell r="V1428" t="str">
            <v>ผบE7125</v>
          </cell>
          <cell r="W1428">
            <v>2568</v>
          </cell>
          <cell r="X1428">
            <v>5</v>
          </cell>
          <cell r="Y1428">
            <v>8</v>
          </cell>
          <cell r="Z1428">
            <v>2568</v>
          </cell>
          <cell r="BB1428" t="str">
            <v>คำสั่งสืบทรัพย์ 16/9/2568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นางสาวอัณณ์ณิชา  ณ  นคร</v>
          </cell>
          <cell r="BU1428">
            <v>883167010274</v>
          </cell>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AA1429">
            <v>11</v>
          </cell>
          <cell r="AB1429">
            <v>12</v>
          </cell>
          <cell r="AC1429">
            <v>2567</v>
          </cell>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row>
        <row r="1430">
          <cell r="B1430">
            <v>2933</v>
          </cell>
          <cell r="C1430">
            <v>2078</v>
          </cell>
          <cell r="D1430">
            <v>16</v>
          </cell>
          <cell r="E1430">
            <v>9</v>
          </cell>
          <cell r="F1430">
            <v>2568</v>
          </cell>
          <cell r="G1430">
            <v>863060134948</v>
          </cell>
          <cell r="H1430" t="str">
            <v>นาย</v>
          </cell>
          <cell r="I1430" t="str">
            <v>ปฐมพร</v>
          </cell>
          <cell r="J1430" t="str">
            <v>สายหมอก</v>
          </cell>
          <cell r="K1430" t="str">
            <v>1-5099-01127-55-0</v>
          </cell>
          <cell r="L1430" t="str">
            <v>เมญ่า- เชียงใหม่</v>
          </cell>
          <cell r="M1430" t="str">
            <v>เชียงใหม่ 1</v>
          </cell>
          <cell r="N1430">
            <v>8</v>
          </cell>
          <cell r="O1430" t="str">
            <v>สินเชื่อไทรทอง</v>
          </cell>
          <cell r="P1430" t="str">
            <v>1.บุคคลค้ำประกัน</v>
          </cell>
          <cell r="Q1430">
            <v>171740.96</v>
          </cell>
          <cell r="R1430">
            <v>22219.27</v>
          </cell>
          <cell r="S1430" t="str">
            <v>แขวงเชียงใหม่</v>
          </cell>
          <cell r="T1430" t="str">
            <v>ผบE5090</v>
          </cell>
          <cell r="U1430">
            <v>2568</v>
          </cell>
          <cell r="V1430" t="str">
            <v>ผบE7124</v>
          </cell>
          <cell r="W1430">
            <v>2568</v>
          </cell>
          <cell r="X1430">
            <v>5</v>
          </cell>
          <cell r="Y1430">
            <v>8</v>
          </cell>
          <cell r="Z1430">
            <v>2568</v>
          </cell>
          <cell r="BB1430" t="str">
            <v>คำสั่งสืบทรัพย์ 16/9/2568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นายปฐมพร สายหมอก</v>
          </cell>
          <cell r="BU1430">
            <v>883167010271</v>
          </cell>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BB1431" t="str">
            <v>คำสั่งสืบทรัพย์ 2/9/2568</v>
          </cell>
          <cell r="BT1431" t="str">
            <v>นางสาวอนิสา สุวาท</v>
          </cell>
          <cell r="BU1431">
            <v>883165010780</v>
          </cell>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AA1432">
            <v>9</v>
          </cell>
          <cell r="AB1432">
            <v>12</v>
          </cell>
          <cell r="AC1432">
            <v>2567</v>
          </cell>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AA1433">
            <v>15</v>
          </cell>
          <cell r="AB1433">
            <v>7</v>
          </cell>
          <cell r="AC1433">
            <v>2568</v>
          </cell>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AA1434">
            <v>9</v>
          </cell>
          <cell r="AB1434">
            <v>12</v>
          </cell>
          <cell r="AC1434">
            <v>2567</v>
          </cell>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row>
        <row r="1436">
          <cell r="B1436">
            <v>2941</v>
          </cell>
          <cell r="C1436">
            <v>2086</v>
          </cell>
          <cell r="D1436">
            <v>25</v>
          </cell>
          <cell r="E1436">
            <v>8</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AA1436">
            <v>17</v>
          </cell>
          <cell r="AB1436">
            <v>7</v>
          </cell>
          <cell r="AC1436">
            <v>2566</v>
          </cell>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row>
        <row r="1437">
          <cell r="B1437">
            <v>2942</v>
          </cell>
          <cell r="C1437">
            <v>2087</v>
          </cell>
          <cell r="D1437">
            <v>25</v>
          </cell>
          <cell r="E1437">
            <v>8</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AA1437">
            <v>18</v>
          </cell>
          <cell r="AB1437">
            <v>11</v>
          </cell>
          <cell r="AC1437">
            <v>2562</v>
          </cell>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row>
        <row r="1438">
          <cell r="B1438">
            <v>2943</v>
          </cell>
          <cell r="C1438">
            <v>2088</v>
          </cell>
          <cell r="D1438">
            <v>25</v>
          </cell>
          <cell r="E1438">
            <v>8</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AA1438">
            <v>18</v>
          </cell>
          <cell r="AB1438">
            <v>11</v>
          </cell>
          <cell r="AC1438">
            <v>2562</v>
          </cell>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row>
        <row r="1439">
          <cell r="B1439">
            <v>2944</v>
          </cell>
          <cell r="C1439">
            <v>2089</v>
          </cell>
          <cell r="D1439">
            <v>25</v>
          </cell>
          <cell r="E1439">
            <v>8</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AA1439">
            <v>18</v>
          </cell>
          <cell r="AB1439">
            <v>11</v>
          </cell>
          <cell r="AC1439">
            <v>2562</v>
          </cell>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row>
        <row r="1440">
          <cell r="B1440">
            <v>2945</v>
          </cell>
          <cell r="C1440">
            <v>2090</v>
          </cell>
          <cell r="D1440">
            <v>12</v>
          </cell>
          <cell r="E1440">
            <v>9</v>
          </cell>
          <cell r="F1440">
            <v>2568</v>
          </cell>
          <cell r="G1440">
            <v>800035838724</v>
          </cell>
          <cell r="H1440" t="str">
            <v>นาย</v>
          </cell>
          <cell r="I1440" t="str">
            <v>ณรงค์</v>
          </cell>
          <cell r="J1440" t="str">
            <v>สิงห์แก้ว</v>
          </cell>
          <cell r="K1440" t="str">
            <v>3-5011-00101-28-4</v>
          </cell>
          <cell r="L1440" t="str">
            <v>พร้าว</v>
          </cell>
          <cell r="M1440" t="str">
            <v>เชียงใหม่ 2</v>
          </cell>
          <cell r="N1440">
            <v>8</v>
          </cell>
          <cell r="O1440" t="str">
            <v>สินเชื่อธนาคารประชาชน</v>
          </cell>
          <cell r="P1440" t="str">
            <v>1.บุคคลค้ำประกัน</v>
          </cell>
          <cell r="Q1440">
            <v>66149.95</v>
          </cell>
          <cell r="R1440">
            <v>18753.62</v>
          </cell>
          <cell r="S1440" t="str">
            <v>แขวงเชียงดาว</v>
          </cell>
          <cell r="T1440" t="str">
            <v>ผบE610</v>
          </cell>
          <cell r="U1440">
            <v>2565</v>
          </cell>
          <cell r="V1440" t="str">
            <v>ผบE752</v>
          </cell>
          <cell r="W1440">
            <v>2565</v>
          </cell>
          <cell r="AA1440">
            <v>19</v>
          </cell>
          <cell r="AB1440">
            <v>10</v>
          </cell>
          <cell r="AC1440">
            <v>2565</v>
          </cell>
          <cell r="BB1440" t="str">
            <v>คำสั่งสืบทรัพย์ 12/9/2568</v>
          </cell>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นายณรงค์ สิงห์แก้ว</v>
          </cell>
          <cell r="BU1440">
            <v>883163010061</v>
          </cell>
        </row>
        <row r="1441">
          <cell r="B1441">
            <v>2946</v>
          </cell>
          <cell r="C1441">
            <v>2091</v>
          </cell>
          <cell r="D1441">
            <v>8</v>
          </cell>
          <cell r="E1441">
            <v>7</v>
          </cell>
          <cell r="F1441">
            <v>2568</v>
          </cell>
          <cell r="G1441">
            <v>800028689662</v>
          </cell>
          <cell r="H1441" t="str">
            <v>นาย</v>
          </cell>
          <cell r="I1441" t="str">
            <v>ฐิติพันธ์ </v>
          </cell>
          <cell r="J1441" t="str">
            <v>ลานนาพันธุ์</v>
          </cell>
          <cell r="K1441" t="str">
            <v>3-5099-00542-38-0</v>
          </cell>
          <cell r="L1441" t="str">
            <v>สาขาแม่ริม</v>
          </cell>
          <cell r="M1441" t="str">
            <v>เชียงใหม่ 2</v>
          </cell>
          <cell r="N1441">
            <v>8</v>
          </cell>
          <cell r="O1441" t="str">
            <v>สินเชื่อเคหะ</v>
          </cell>
          <cell r="P1441" t="str">
            <v>2.หลักทรัพย์ค้ำประกัน</v>
          </cell>
          <cell r="Q1441">
            <v>29489791.719999999</v>
          </cell>
          <cell r="R1441">
            <v>437829.99</v>
          </cell>
          <cell r="S1441" t="str">
            <v>จังหวัดเชียงใหม่</v>
          </cell>
          <cell r="T1441" t="str">
            <v>ผบ233</v>
          </cell>
          <cell r="U1441">
            <v>5559</v>
          </cell>
          <cell r="V1441" t="str">
            <v>ผบ442</v>
          </cell>
          <cell r="W1441">
            <v>2559</v>
          </cell>
          <cell r="AA1441">
            <v>4</v>
          </cell>
          <cell r="AB1441">
            <v>4</v>
          </cell>
          <cell r="AC1441">
            <v>2559</v>
          </cell>
          <cell r="BB1441" t="str">
            <v>คำสั่งสืบทรัพย์ 8/7/2568</v>
          </cell>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นายฐิติพันธ์  ลานนาพันธุ์</v>
          </cell>
          <cell r="BU1441">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O1" workbookViewId="0">
      <selection activeCell="S13" sqref="S13:S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2933</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นายปฐมพร สายหมอก</v>
      </c>
      <c r="C2" s="175" t="s">
        <v>73</v>
      </c>
      <c r="D2" s="145" t="str">
        <f t="array" ref="D2">_xlfn.IFS(I1&lt;850,VLOOKUP(I1,[1]บังคับคดี!$B:$ZZ,10,0),AND(I1&gt;=850,I1&lt;1435),VLOOKUP(I1,'[1]บังคับคดีใหม่ ปี2563-2564'!$B:$ZZ,11,0),I1&gt;=1435,VLOOKUP(I1,'[1]สืบทรัพย์ ปี 2564-25666'!$B:$ZZ,11,0))</f>
        <v>เมญ่า- เชียงใหม่</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สินเชื่อไทรทอง</v>
      </c>
      <c r="C3" s="175" t="s">
        <v>208</v>
      </c>
      <c r="D3" s="147">
        <f t="array" ref="D3">_xlfn.IFS(I1&lt;850,VLOOKUP(I1,[1]บังคับคดี!$B:$ZZ,59,0),AND(I1&gt;=850,I1&lt;1435),VLOOKUP(I1,'[1]บังคับคดีใหม่ ปี2563-2564'!$B:$ZZ,64,0),I1&gt;=1435,VLOOKUP(I1,'[1]สืบทรัพย์ ปี 2564-25666'!$B:$ZZ,72,0))</f>
        <v>883167010271</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863060134948</v>
      </c>
      <c r="C4" s="176" t="s">
        <v>262</v>
      </c>
      <c r="D4" s="213">
        <v>244201</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ผบE5090/2568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ผบE7124/2568</v>
      </c>
      <c r="I5" s="157" t="s">
        <v>255</v>
      </c>
      <c r="J5" s="157"/>
      <c r="K5" s="157"/>
      <c r="L5" s="157"/>
      <c r="M5" s="157"/>
    </row>
    <row r="6" spans="1:25">
      <c r="A6" s="153" t="s">
        <v>335</v>
      </c>
      <c r="B6" s="171">
        <v>193950.23</v>
      </c>
      <c r="C6" s="219" t="s">
        <v>343</v>
      </c>
      <c r="D6" s="148">
        <v>244247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v>
      </c>
      <c r="B12" s="158" t="s">
        <v>365</v>
      </c>
      <c r="C12" s="197" t="s">
        <v>366</v>
      </c>
      <c r="D12" s="232"/>
      <c r="E12" s="197"/>
      <c r="F12" s="232"/>
      <c r="G12" s="197" t="s">
        <v>362</v>
      </c>
      <c r="H12" s="232"/>
      <c r="I12" s="197" t="s">
        <v>362</v>
      </c>
      <c r="J12" s="232"/>
      <c r="K12" s="197"/>
      <c r="L12" s="232"/>
      <c r="M12" s="197"/>
      <c r="N12" s="232"/>
      <c r="O12" s="197" t="s">
        <v>363</v>
      </c>
      <c r="P12" s="232"/>
      <c r="Q12" s="197" t="s">
        <v>363</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c r="T13" s="169"/>
      <c r="U13" s="152"/>
      <c r="W13" s="252"/>
      <c r="X13" s="252"/>
      <c r="Y13" s="252"/>
    </row>
    <row r="14" spans="1:25" s="151" customFormat="1">
      <c r="A14" s="165" t="s">
        <v>212</v>
      </c>
      <c r="B14" s="158"/>
      <c r="C14" s="197"/>
      <c r="D14" s="232"/>
      <c r="E14" s="197"/>
      <c r="F14" s="232"/>
      <c r="G14" s="197"/>
      <c r="H14" s="232"/>
      <c r="I14" s="197"/>
      <c r="J14" s="232"/>
      <c r="K14" s="197"/>
      <c r="L14" s="232"/>
      <c r="M14" s="197"/>
      <c r="N14" s="232"/>
      <c r="O14" s="197"/>
      <c r="P14" s="232"/>
      <c r="Q14" s="197"/>
      <c r="R14" s="152" t="str">
        <f>IF(OR(Table1[[#This Row],[q ชื่อ]]="",Table1[[#This Row],[q ชื่อ]]="-"),"",IF(COUNTIF(Table1[[#This Row],[Column5]:[Column3]],1)&gt;0,"พบ","ไม่พบ"))</f>
        <v/>
      </c>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2933 - รายงานผลสืบทรัพย์ ราย นายปฐมพร สายหมอก สาขาเมญ่า- เชียงใหม่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D1DBBDB8-1C00-443C-B5E6-D32838605A3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D12:D16</xm:sqref>
        </x14:conditionalFormatting>
        <x14:conditionalFormatting xmlns:xm="http://schemas.microsoft.com/office/excel/2006/main">
          <x14:cfRule type="iconSet" priority="9"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D17:D31</xm:sqref>
        </x14:conditionalFormatting>
        <x14:conditionalFormatting xmlns:xm="http://schemas.microsoft.com/office/excel/2006/main">
          <x14:cfRule type="iconSet" priority="7" id="{37B28EB2-1A99-4F3F-80C7-0E486801A3FF}">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F12:F16</xm:sqref>
        </x14:conditionalFormatting>
        <x14:conditionalFormatting xmlns:xm="http://schemas.microsoft.com/office/excel/2006/main">
          <x14:cfRule type="iconSet" priority="15"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F17:F31</xm:sqref>
        </x14:conditionalFormatting>
        <x14:conditionalFormatting xmlns:xm="http://schemas.microsoft.com/office/excel/2006/main">
          <x14:cfRule type="iconSet" priority="4" id="{63E39BDB-3A53-45B0-ABE1-BDF5F91FCC2B}">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H12:H16</xm:sqref>
        </x14:conditionalFormatting>
        <x14:conditionalFormatting xmlns:xm="http://schemas.microsoft.com/office/excel/2006/main">
          <x14:cfRule type="iconSet" priority="11"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H17:H31</xm:sqref>
        </x14:conditionalFormatting>
        <x14:conditionalFormatting xmlns:xm="http://schemas.microsoft.com/office/excel/2006/main">
          <x14:cfRule type="iconSet" priority="3" id="{5093A0BA-2F63-4528-A815-8F076E4A5D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J12:J16</xm:sqref>
        </x14:conditionalFormatting>
        <x14:conditionalFormatting xmlns:xm="http://schemas.microsoft.com/office/excel/2006/main">
          <x14:cfRule type="iconSet" priority="10"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J17:J31</xm:sqref>
        </x14:conditionalFormatting>
        <x14:conditionalFormatting xmlns:xm="http://schemas.microsoft.com/office/excel/2006/main">
          <x14:cfRule type="iconSet" priority="1" id="{4EBEFA2D-6BF9-462B-8EED-C0E03C32A036}">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L12:L16</xm:sqref>
        </x14:conditionalFormatting>
        <x14:conditionalFormatting xmlns:xm="http://schemas.microsoft.com/office/excel/2006/main">
          <x14:cfRule type="iconSet" priority="8"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L17:L31</xm:sqref>
        </x14:conditionalFormatting>
        <x14:conditionalFormatting xmlns:xm="http://schemas.microsoft.com/office/excel/2006/main">
          <x14:cfRule type="iconSet" priority="6" id="{CEE9B0AF-1735-4838-AAD3-3095BE05EE1E}">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N12:N16</xm:sqref>
        </x14:conditionalFormatting>
        <x14:conditionalFormatting xmlns:xm="http://schemas.microsoft.com/office/excel/2006/main">
          <x14:cfRule type="iconSet" priority="13"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N17:N31</xm:sqref>
        </x14:conditionalFormatting>
        <x14:conditionalFormatting xmlns:xm="http://schemas.microsoft.com/office/excel/2006/main">
          <x14:cfRule type="iconSet" priority="5" id="{D731D7DA-6FE1-4F13-B0CF-0C0423D2396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P12:P16</xm:sqref>
        </x14:conditionalFormatting>
        <x14:conditionalFormatting xmlns:xm="http://schemas.microsoft.com/office/excel/2006/main">
          <x14:cfRule type="iconSet" priority="12"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P17:P31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20 กันยายน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นายปฐมพร สายหมอก</v>
      </c>
      <c r="F4" s="259"/>
      <c r="G4" s="259"/>
      <c r="H4" s="259"/>
      <c r="I4" s="259"/>
      <c r="J4" s="259"/>
      <c r="K4" s="259"/>
      <c r="L4" s="259"/>
      <c r="M4" s="259"/>
      <c r="N4" s="259"/>
      <c r="O4" s="259"/>
      <c r="P4" s="259"/>
      <c r="Q4" s="259"/>
      <c r="R4" s="259"/>
      <c r="S4" s="259"/>
      <c r="T4" s="259"/>
      <c r="U4" s="258" t="s">
        <v>73</v>
      </c>
      <c r="V4" s="258"/>
      <c r="W4" s="259" t="str">
        <f>Sheet1!D2</f>
        <v>เมญ่า- เชียงใหม่</v>
      </c>
      <c r="X4" s="259"/>
      <c r="Y4" s="259"/>
      <c r="Z4" s="259"/>
      <c r="AA4" s="259"/>
      <c r="AB4" s="259"/>
      <c r="AC4" s="259"/>
      <c r="AD4" s="259"/>
      <c r="AE4" s="259"/>
      <c r="AF4" s="259"/>
      <c r="AG4" s="259"/>
      <c r="AH4" s="259"/>
      <c r="AI4" s="259"/>
      <c r="AJ4" s="259"/>
      <c r="AK4" s="138"/>
      <c r="AL4" s="180" t="s">
        <v>259</v>
      </c>
      <c r="AM4" s="179" t="s">
        <v>367</v>
      </c>
      <c r="AO4" s="161" t="s">
        <v>239</v>
      </c>
      <c r="AP4" s="138"/>
      <c r="AQ4" s="138"/>
    </row>
    <row r="5" spans="1:43">
      <c r="A5" s="19" t="s">
        <v>206</v>
      </c>
      <c r="B5" s="137"/>
      <c r="D5" s="260" t="str">
        <f>Sheet1!B3</f>
        <v>สินเชื่อไทรทอง</v>
      </c>
      <c r="E5" s="260"/>
      <c r="F5" s="260"/>
      <c r="G5" s="260"/>
      <c r="H5" s="260"/>
      <c r="I5" s="260"/>
      <c r="J5" s="260"/>
      <c r="K5" s="260"/>
      <c r="L5" s="260"/>
      <c r="M5" s="260"/>
      <c r="N5" s="260"/>
      <c r="O5" s="260"/>
      <c r="P5" s="260"/>
      <c r="Q5" s="260"/>
      <c r="R5" s="260"/>
      <c r="S5" s="258" t="s">
        <v>208</v>
      </c>
      <c r="T5" s="258"/>
      <c r="U5" s="258"/>
      <c r="V5" s="258"/>
      <c r="W5" s="257">
        <f>IF(OR(Sheet1!D3=0,Sheet1!D3="-"),"-",Sheet1!D3)</f>
        <v>883167010271</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2933(68) - รายงานผลสืบทรัพย์ ราย นายปฐมพร สายหมอก สาขาเมญ่า- เชียงใหม่ (สืบรอบที่ 1) - ไม่พบทรัพย์</v>
      </c>
      <c r="AM5" s="138"/>
      <c r="AO5" s="162" t="s">
        <v>256</v>
      </c>
      <c r="AP5" s="138"/>
      <c r="AQ5" s="138"/>
    </row>
    <row r="6" spans="1:43">
      <c r="A6" s="19" t="s">
        <v>207</v>
      </c>
      <c r="B6" s="137"/>
      <c r="F6" s="264">
        <f>Sheet1!B4</f>
        <v>863060134948</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ผบE5090/2568</v>
      </c>
      <c r="R7" s="261"/>
      <c r="S7" s="261"/>
      <c r="T7" s="261"/>
      <c r="U7" s="261"/>
      <c r="V7" s="261"/>
      <c r="W7" s="261"/>
      <c r="X7" s="277" t="s">
        <v>210</v>
      </c>
      <c r="Y7" s="277"/>
      <c r="Z7" s="277"/>
      <c r="AA7" s="277"/>
      <c r="AB7" s="277"/>
      <c r="AC7" s="277"/>
      <c r="AD7" s="261" t="str">
        <f>Sheet1!F5</f>
        <v>ผบE7124/2568</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62" t="str">
        <f>Sheet1!B12</f>
        <v>นายปฐมพร สายหมอก</v>
      </c>
      <c r="G9" s="262"/>
      <c r="H9" s="262"/>
      <c r="I9" s="262"/>
      <c r="J9" s="262"/>
      <c r="K9" s="262"/>
      <c r="L9" s="262"/>
      <c r="M9" s="262"/>
      <c r="N9" s="262"/>
      <c r="O9" s="262"/>
      <c r="P9" s="262"/>
      <c r="Q9" s="262"/>
      <c r="R9" s="262"/>
      <c r="S9" s="2" t="str">
        <f>Sheet1!A13</f>
        <v>คู่สมรส</v>
      </c>
      <c r="Y9" s="263" t="str">
        <f>Sheet1!B13</f>
        <v>-</v>
      </c>
      <c r="Z9" s="263"/>
      <c r="AA9" s="263"/>
      <c r="AB9" s="263"/>
      <c r="AC9" s="263"/>
      <c r="AD9" s="263"/>
      <c r="AE9" s="263"/>
      <c r="AF9" s="263"/>
      <c r="AG9" s="263"/>
      <c r="AH9" s="263"/>
      <c r="AI9" s="263"/>
      <c r="AJ9" s="263"/>
      <c r="AK9" s="138"/>
      <c r="AN9" s="138"/>
      <c r="AO9" s="163" t="s">
        <v>233</v>
      </c>
      <c r="AP9" s="138"/>
      <c r="AQ9" s="138"/>
    </row>
    <row r="10" spans="1:43" hidden="1">
      <c r="A10" s="19"/>
      <c r="B10" s="2" t="s">
        <v>212</v>
      </c>
      <c r="F10" s="262">
        <f>Sheet1!B14</f>
        <v>0</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hidden="1">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อ.แม่ริม
- ขณะทำสัญญา : อ.แม่ริม
- ที่จดทะเบียนสมรส : -
- ที่จดทะเบียนหย่า : -
- สถานที่ทำสัญญา : อ.เมืองเชียงใหม่
- ตามคำขอกู้ : อ.เมืองเชียงใหม่</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hidden="1"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hidden="1"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hidden="1" customHeight="1">
      <c r="A25" s="256" t="str">
        <f>IF(OR(F10=0,F10="-"),"ซ่อนช่อง",B10)</f>
        <v>ซ่อนช่อง</v>
      </c>
      <c r="B25" s="256"/>
      <c r="C25" s="256"/>
      <c r="D25" s="256"/>
      <c r="E25" s="256"/>
      <c r="F25" s="256"/>
      <c r="G25" s="272" t="e">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#N/A</v>
      </c>
      <c r="H25" s="273"/>
      <c r="I25" s="273"/>
      <c r="J25" s="273"/>
      <c r="K25" s="273"/>
      <c r="L25" s="273"/>
      <c r="M25" s="273"/>
      <c r="N25" s="273"/>
      <c r="O25" s="273"/>
      <c r="P25" s="273"/>
      <c r="Q25" s="273"/>
      <c r="R25" s="273"/>
      <c r="S25" s="274"/>
      <c r="T25" s="276" t="e">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#N/A</v>
      </c>
      <c r="U25" s="276"/>
      <c r="V25" s="276"/>
      <c r="W25" s="276"/>
      <c r="X25" s="269" t="e">
        <f>CONCATENATE(CHAR(10),IF(OR(VLOOKUP(A25,Table1[#All],18,0)="ไม่พบ",VLOOKUP(A25,Table1[#All],18,0)="-"),"-",VLOOKUP(A25,Table1[#All],19,0)))</f>
        <v>#N/A</v>
      </c>
      <c r="Y25" s="270"/>
      <c r="Z25" s="270"/>
      <c r="AA25" s="270"/>
      <c r="AB25" s="270"/>
      <c r="AC25" s="270"/>
      <c r="AD25" s="270"/>
      <c r="AE25" s="270"/>
      <c r="AF25" s="270"/>
      <c r="AG25" s="270"/>
      <c r="AH25" s="270"/>
      <c r="AI25" s="270"/>
      <c r="AJ25" s="271"/>
      <c r="AK25" s="138"/>
      <c r="AL25" s="225"/>
      <c r="AM25" s="138"/>
      <c r="AN25" s="231"/>
      <c r="AO25" s="138"/>
      <c r="AP25" s="138"/>
      <c r="AQ25" s="138"/>
    </row>
    <row r="26" spans="1:43" ht="21.75" hidden="1"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hidden="1"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hidden="1"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hidden="1"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hidden="1"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360</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สาขาแม่ริม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364</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ผบE5090/2568 ในคดีหมายเลขแดงที่  ผบE7124/2568 ลว.5 สิงหาคม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15</v>
      </c>
      <c r="AV16" s="209" t="s">
        <v>333</v>
      </c>
    </row>
    <row r="17" spans="1:45">
      <c r="A17" s="182"/>
      <c r="B17" s="182"/>
      <c r="C17" s="262" t="str">
        <f>IF(AS17="","ซ่อนช่อง",CONCATENATE("1. ",VLOOKUP(AS17,Table1[#All],2,0)))</f>
        <v>1. นายปฐมพร สายหมอก</v>
      </c>
      <c r="D17" s="262"/>
      <c r="E17" s="262"/>
      <c r="F17" s="262"/>
      <c r="G17" s="262"/>
      <c r="H17" s="262"/>
      <c r="I17" s="262"/>
      <c r="J17" s="262"/>
      <c r="K17" s="262"/>
      <c r="L17" s="262"/>
      <c r="M17" s="262"/>
      <c r="N17" s="262"/>
      <c r="O17" s="206"/>
      <c r="P17" s="182" t="str">
        <f t="shared" ref="P17:P18" si="0">IF(AS17="","",AS17)</f>
        <v>จำเลย</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1-5099-01127-55-0</v>
      </c>
      <c r="AE17" s="287"/>
      <c r="AF17" s="287"/>
      <c r="AG17" s="287"/>
      <c r="AH17" s="287"/>
      <c r="AI17" s="287"/>
      <c r="AJ17" s="287"/>
      <c r="AK17" s="287"/>
      <c r="AL17" s="195"/>
      <c r="AM17" s="182"/>
      <c r="AN17" s="182"/>
      <c r="AO17" s="182"/>
      <c r="AP17" s="182"/>
      <c r="AQ17" s="182"/>
      <c r="AS17" s="191" t="s">
        <v>119</v>
      </c>
    </row>
    <row r="18" spans="1:45" hidden="1">
      <c r="A18" s="187"/>
      <c r="B18" s="187"/>
      <c r="C18" s="283" t="str">
        <f>IF(AS18="","ซ่อนช่อง",CONCATENATE("2. ",VLOOKUP(AS18,Table1[#All],2,0)))</f>
        <v>ซ่อนช่อง</v>
      </c>
      <c r="D18" s="283"/>
      <c r="E18" s="283"/>
      <c r="F18" s="283"/>
      <c r="G18" s="283"/>
      <c r="H18" s="283"/>
      <c r="I18" s="283"/>
      <c r="J18" s="283"/>
      <c r="K18" s="283"/>
      <c r="L18" s="283"/>
      <c r="M18" s="283"/>
      <c r="N18" s="283"/>
      <c r="O18" s="188"/>
      <c r="P18" s="187" t="str">
        <f t="shared" si="0"/>
        <v/>
      </c>
      <c r="Q18" s="187"/>
      <c r="R18" s="187"/>
      <c r="S18" s="187"/>
      <c r="T18" s="187"/>
      <c r="U18" s="187"/>
      <c r="V18" s="187"/>
      <c r="W18" s="187" t="str">
        <f t="shared" si="1"/>
        <v/>
      </c>
      <c r="X18" s="187"/>
      <c r="Y18" s="187"/>
      <c r="Z18" s="187"/>
      <c r="AA18" s="187"/>
      <c r="AB18" s="187"/>
      <c r="AC18" s="187"/>
      <c r="AD18" s="284" t="str">
        <f>IF(AS18="","",VLOOKUP(AS18,Table1[#All],3,0))</f>
        <v/>
      </c>
      <c r="AE18" s="284"/>
      <c r="AF18" s="284"/>
      <c r="AG18" s="284"/>
      <c r="AH18" s="284"/>
      <c r="AI18" s="284"/>
      <c r="AJ18" s="284"/>
      <c r="AK18" s="284"/>
      <c r="AL18" s="189"/>
      <c r="AM18" s="187"/>
      <c r="AN18" s="187"/>
      <c r="AO18" s="187"/>
      <c r="AP18" s="187"/>
      <c r="AQ18" s="187"/>
      <c r="AS18" s="191"/>
    </row>
    <row r="19" spans="1:45" hidden="1">
      <c r="A19" s="187"/>
      <c r="B19" s="187"/>
      <c r="C19" s="283" t="str">
        <f>IF(AS19="","ซ่อนช่อง",CONCATENATE("3. ",VLOOKUP(AS19,Table1[#All],2,0)))</f>
        <v>ซ่อนช่อง</v>
      </c>
      <c r="D19" s="283"/>
      <c r="E19" s="283"/>
      <c r="F19" s="283"/>
      <c r="G19" s="283"/>
      <c r="H19" s="283"/>
      <c r="I19" s="283"/>
      <c r="J19" s="283"/>
      <c r="K19" s="283"/>
      <c r="L19" s="283"/>
      <c r="M19" s="283"/>
      <c r="N19" s="283"/>
      <c r="O19" s="188"/>
      <c r="P19" s="187" t="str">
        <f>IF(AS19="","",AS19)</f>
        <v/>
      </c>
      <c r="Q19" s="187"/>
      <c r="R19" s="187"/>
      <c r="S19" s="187"/>
      <c r="T19" s="187"/>
      <c r="U19" s="187"/>
      <c r="V19" s="187"/>
      <c r="W19" s="187" t="str">
        <f>IF(AS19="","","เลขบัตรประชาชน")</f>
        <v/>
      </c>
      <c r="X19" s="187"/>
      <c r="Y19" s="187"/>
      <c r="Z19" s="187"/>
      <c r="AA19" s="187"/>
      <c r="AB19" s="187"/>
      <c r="AC19" s="187"/>
      <c r="AD19" s="284" t="str">
        <f>IF(AS19="","",VLOOKUP(AS19,Table1[#All],3,0))</f>
        <v/>
      </c>
      <c r="AE19" s="284"/>
      <c r="AF19" s="284"/>
      <c r="AG19" s="284"/>
      <c r="AH19" s="284"/>
      <c r="AI19" s="284"/>
      <c r="AJ19" s="284"/>
      <c r="AK19" s="284"/>
      <c r="AL19" s="189"/>
      <c r="AM19" s="187"/>
      <c r="AN19" s="187"/>
      <c r="AO19" s="187"/>
      <c r="AP19" s="187"/>
      <c r="AQ19" s="187"/>
      <c r="AS19" s="191"/>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ผบE5090/2568 คดีหมายเลขแดงที่ ผบE7124/2568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e">
        <f>CONCATENATE("1.  ",VLOOKUP(AN21,Table1[#All],2,0))</f>
        <v>#N/A</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e">
        <f>VLOOKUP(AN21,Table1[#All],3,0)</f>
        <v>#N/A</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2025-09-20T04:47:06Z</cp:lastPrinted>
  <dcterms:created xsi:type="dcterms:W3CDTF">2016-06-06T16:13:57Z</dcterms:created>
  <dcterms:modified xsi:type="dcterms:W3CDTF">2025-09-20T04:51:01Z</dcterms:modified>
</cp:coreProperties>
</file>