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อมก๋อย\786-นางสาวสาริณี สุตั๋น\"/>
    </mc:Choice>
  </mc:AlternateContent>
  <xr:revisionPtr revIDLastSave="0" documentId="8_{667155F8-0B66-4E2B-8410-304A2C8F2A79}"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<sst xmlns="http://schemas.openxmlformats.org/spreadsheetml/2006/main" count="713" uniqueCount="357">
  <si>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</si>
  <si>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</si>
  <si>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</si>
  <si>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</si>
  <si>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</si>
  <si>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</si>
  <si>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</si>
  <si>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</si>
  <si>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</si>
  <si>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</si>
  <si>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</si>
  <si>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</si>
  <si>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</si>
  <si>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</si>
  <si>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</si>
  <si>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</si>
  <si>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</si>
  <si>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</si>
  <si>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</si>
  <si>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</si>
  <si>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</si>
  <si>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</si>
  <si>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</si>
  <si>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</si>
  <si>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</si>
  <si>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</si>
  <si>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</si>
  <si>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</si>
  <si>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</si>
  <si>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</si>
  <si>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</si>
  <si>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</si>
  <si>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</si>
  <si>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</si>
  <si>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</si>
  <si>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</si>
  <si>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</si>
  <si>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</si>
  <si>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</si>
  <si>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</si>
  <si>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</si>
  <si>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</si>
  <si>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</si>
  <si>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</si>
  <si>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</si>
  <si>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</si>
  <si>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</si>
  <si>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</si>
  <si>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</si>
  <si>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</si>
  <si>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</si>
  <si>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</si>
  <si>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</si>
  <si>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</si>
  <si>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</si>
  <si>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</si>
  <si>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</si>
  <si>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</si>
  <si>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</si>
  <si>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</si>
  <si>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</si>
  <si>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</si>
  <si>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</si>
  <si>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</si>
  <si>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</si>
  <si>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</si>
  <si>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</si>
  <si>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</si>
  <si>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</si>
  <si>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</si>
  <si>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</si>
  <si>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</si>
  <si>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</si>
  <si>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</si>
  <si>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</si>
  <si>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</si>
  <si>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</si>
  <si>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</si>
  <si>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</si>
  <si>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</si>
  <si>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</si>
  <si>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</si>
  <si>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</si>
  <si>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</si>
  <si>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</si>
  <si>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</si>
  <si>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</si>
  <si>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</si>
  <si>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</si>
  <si>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</si>
  <si>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</si>
  <si>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</si>
  <si>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</si>
  <si>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</si>
  <si>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</si>
  <si>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</si>
  <si>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</si>
  <si>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</si>
  <si>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</si>
  <si>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</si>
  <si>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</si>
  <si>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</si>
  <si>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</si>
  <si>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</si>
  <si>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</si>
  <si>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</si>
  <si>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</si>
  <si>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</si>
  <si>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</si>
  <si>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</si>
  <si>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</si>
  <si>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</si>
  <si>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</si>
  <si>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</si>
  <si>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</si>
  <si>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</si>
  <si>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</si>
  <si>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</si>
  <si>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</si>
  <si>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</si>
  <si>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</si>
  <si>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</si>
  <si>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</si>
  <si>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</si>
  <si>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</si>
  <si>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</si>
  <si>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</si>
  <si>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</si>
  <si>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</si>
  <si>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</si>
  <si>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</si>
  <si>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</si>
  <si>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</si>
  <si>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</si>
  <si>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</si>
  <si>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</si>
  <si>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</si>
  <si>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</si>
  <si>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</si>
  <si>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</si>
  <si>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</si>
  <si>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</si>
  <si>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</si>
  <si>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</si>
  <si>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</si>
  <si>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</si>
  <si>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</si>
  <si>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</si>
  <si>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</si>
  <si>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</si>
  <si>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</si>
  <si>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</si>
  <si>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</si>
  <si>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</si>
  <si>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</si>
  <si>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</si>
  <si>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</si>
  <si>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</si>
  <si>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</si>
  <si>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</si>
  <si>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</si>
  <si>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</si>
  <si>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</si>
  <si>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</si>
  <si>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</si>
  <si>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</si>
  <si>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</si>
  <si>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</si>
  <si>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</si>
  <si>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</si>
  <si>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</si>
  <si>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</si>
  <si>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</si>
  <si>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</si>
  <si>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</si>
  <si>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</si>
  <si>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</si>
  <si>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</si>
  <si>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</si>
  <si>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</si>
  <si>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</si>
  <si>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</si>
  <si>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</si>
  <si>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</si>
  <si>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</si>
  <si>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</si>
  <si>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</si>
  <si>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</si>
  <si>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</si>
  <si>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</si>
  <si>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</si>
  <si>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</si>
  <si>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</si>
  <si>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</si>
  <si>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</si>
  <si>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</si>
  <si>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</si>
  <si>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</si>
  <si>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</si>
  <si>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</si>
  <si>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</si>
  <si>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</si>
  <si>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</si>
  <si>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</si>
  <si>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</si>
  <si>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</si>
  <si>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</si>
  <si>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</si>
  <si>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</si>
  <si>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</si>
  <si>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</si>
  <si>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</si>
  <si>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</si>
  <si>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</si>
  <si>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</si>
  <si>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</si>
  <si>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</si>
  <si>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</si>
  <si>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</si>
  <si>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</si>
  <si>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</si>
  <si>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</si>
  <si>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</si>
  <si>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</si>
  <si>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</si>
  <si>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</si>
  <si>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</si>
  <si>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</si>
  <si>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</si>
  <si>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</si>
  <si>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</si>
  <si>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</si>
  <si>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</si>
  <si>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</si>
  <si>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</si>
  <si>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</si>
  <si>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</si>
  <si>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</si>
  <si>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</si>
  <si>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</si>
  <si>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</si>
  <si>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</si>
  <si>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</si>
  <si>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</si>
  <si>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</si>
  <si>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</si>
  <si>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</si>
  <si>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</si>
  <si>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</si>
  <si>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</si>
  <si>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</si>
  <si>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</si>
  <si>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</si>
  <si>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</si>
  <si>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</si>
  <si>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</si>
  <si>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</si>
  <si>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</si>
  <si>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</si>
  <si>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</si>
  <si>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</si>
  <si>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</si>
  <si>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</si>
  <si>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</si>
  <si>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</si>
  <si>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</si>
  <si>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</si>
  <si>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</si>
  <si>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</si>
  <si>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</si>
  <si>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</si>
  <si>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</si>
  <si>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</si>
  <si>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</si>
  <si>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</si>
  <si>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</si>
  <si>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</si>
  <si>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</si>
  <si>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</si>
  <si>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</si>
  <si>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</si>
  <si>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</si>
  <si>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</si>
  <si>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</si>
  <si>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</si>
  <si>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</si>
  <si>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</si>
  <si>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</si>
  <si>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</si>
  <si>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</si>
  <si>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</si>
  <si>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</si>
  <si>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</si>
  <si>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</si>
  <si>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</si>
  <si>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</si>
  <si>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</si>
  <si>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</si>
  <si>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</si>
  <si>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</si>
  <si>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</si>
  <si>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</si>
  <si>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</si>
  <si>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</si>
  <si>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</si>
  <si>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</si>
  <si>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</si>
  <si>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</si>
  <si>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</si>
  <si>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</si>
  <si>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</si>
  <si>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</si>
  <si>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</si>
  <si>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</si>
  <si>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</si>
  <si>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</si>
  <si>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</si>
  <si>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</si>
  <si>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</si>
  <si>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</si>
  <si>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</si>
  <si>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</si>
  <si>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</si>
  <si>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</si>
  <si>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</si>
  <si>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</si>
  <si>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</si>
  <si>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</si>
  <si>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</si>
  <si>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</si>
  <si>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</si>
  <si>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</si>
  <si>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</si>
  <si>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</si>
  <si>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</si>
  <si>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</si>
  <si>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</si>
  <si>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</si>
  <si>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</si>
  <si>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</si>
  <si>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</si>
  <si>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</si>
  <si>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</si>
  <si>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</si>
  <si>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</si>
  <si>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</si>
  <si>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</si>
  <si>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</si>
  <si>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</si>
  <si>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</si>
  <si>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</si>
  <si>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</si>
  <si>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คู่สมรสจำเลยที่ 1</t>
  </si>
  <si>
    <t>นายทองจันทร์ ปู่เงิน</t>
  </si>
  <si>
    <t>นายเกษม หวลสัตย์</t>
  </si>
  <si>
    <t>นายจำลอ พงษ์ปวง</t>
  </si>
  <si>
    <t>นางสาวสาริณี สุตั๋น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</si>
</sst>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b/>
        <i val="0"/>
        <color rgb="FFC00000"/>
      </font>
    </dxf>
    <dxf>
      <font>
        <b/>
        <i val="0"/>
        <color rgb="FFC00000"/>
      </font>
    </dxf>
    <dxf>
      <font>
        <b/>
        <i val="0"/>
        <color rgb="FFC00000"/>
      </font>
    </dxf>
    <dxf>
      <font>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786</v>
      </c>
    </row>
    <row r="2" spans="1:11">
      <c r="A2" s="143" t="s">
        <v>251</v>
      </c>
      <c r="B2" s="145" t="str" cm="1">
        <f t="array" ref="B2">_xlfn.IFS(I1&lt;850,VLOOKUP(I1,[1]บังคับคดี!$B:$ZZ,60,0),AND(I1&gt;=850,I1&lt;1435),VLOOKUP(I1,'[1]บังคับคดีใหม่ ปี2563-2564'!$B:$ZZ,63,0),I1&gt;=1435,VLOOKUP(I1,'[1]สืบทรัพย์ ปี 2564-25666'!$B:$ZZ,71,0))</f>
        <v>นางสาวสาริณี   สุตั๋น</v>
      </c>
      <c r="C2" s="175" t="s">
        <v>73</v>
      </c>
      <c r="D2" s="145" t="str" cm="1">
        <f t="array" ref="D2">_xlfn.IFS(I1&lt;850,VLOOKUP(I1,[1]บังคับคดี!$B:$ZZ,10,0),AND(I1&gt;=850,I1&lt;1435),VLOOKUP(I1,'[1]บังคับคดีใหม่ ปี2563-2564'!$B:$ZZ,11,0),I1&gt;=1435,VLOOKUP(I1,'[1]สืบทรัพย์ ปี 2564-25666'!$B:$ZZ,11,0))</f>
        <v>อมก๋อย</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ห้องแถว</v>
      </c>
      <c r="C3" s="175" t="s">
        <v>208</v>
      </c>
      <c r="D3" s="147" cm="1">
        <f t="array" ref="D3">_xlfn.IFS(I1&lt;850,VLOOKUP(I1,[1]บังคับคดี!$B:$ZZ,59,0),AND(I1&gt;=850,I1&lt;1435),VLOOKUP(I1,'[1]บังคับคดีใหม่ ปี2563-2564'!$B:$ZZ,64,0),I1&gt;=1435,VLOOKUP(I1,'[1]สืบทรัพย์ ปี 2564-25666'!$B:$ZZ,72,0))</f>
        <v>823760010257</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800031884151</v>
      </c>
      <c r="C4" s="176" t="s">
        <v>264</v>
      </c>
      <c r="D4" s="219">
        <v>241940</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ผบ.243/2562</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ผบ.371/2562</v>
      </c>
      <c r="I5" s="157" t="s">
        <v>257</v>
      </c>
    </row>
    <row r="6" spans="1:11">
      <c r="A6" s="153" t="s">
        <v>337</v>
      </c>
      <c r="B6" s="171">
        <v>510087.23</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356</v>
      </c>
      <c r="C12" s="203">
        <v>2501600001787</v>
      </c>
      <c r="D12" s="152"/>
      <c r="E12" s="158"/>
      <c r="F12" s="169"/>
      <c r="G12" s="152"/>
      <c r="I12" s="247" t="s">
        <v>242</v>
      </c>
      <c r="J12" s="247"/>
      <c r="K12" s="247"/>
    </row>
    <row r="13" spans="1:11" s="151" customFormat="1">
      <c r="A13" s="165" t="str">
        <f>IF(B14="","คู่สมรส","คู่สมรสจำเลยที่ 1")</f>
        <v>คู่สมรสจำเลยที่ 1</v>
      </c>
      <c r="B13" s="158" t="s">
        <v>353</v>
      </c>
      <c r="C13" s="203">
        <v>3501800027028</v>
      </c>
      <c r="D13" s="152"/>
      <c r="E13" s="158"/>
      <c r="F13" s="169"/>
      <c r="G13" s="152"/>
      <c r="I13" s="247"/>
      <c r="J13" s="247"/>
      <c r="K13" s="247"/>
    </row>
    <row r="14" spans="1:11" s="151" customFormat="1">
      <c r="A14" s="165" t="s">
        <v>212</v>
      </c>
      <c r="B14" s="158" t="s">
        <v>354</v>
      </c>
      <c r="C14" s="203">
        <v>3501900647621</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355</v>
      </c>
      <c r="C16" s="203">
        <v>3501900557606</v>
      </c>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786 - รายงานผลสืบทรัพย์ ราย นางสาวสาริณี   สุตั๋น สาขาอมก๋อย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นางสาวสาริณี   สุตั๋น</v>
      </c>
      <c r="F4" s="253"/>
      <c r="G4" s="253"/>
      <c r="H4" s="253"/>
      <c r="I4" s="253"/>
      <c r="J4" s="253"/>
      <c r="K4" s="253"/>
      <c r="L4" s="253"/>
      <c r="M4" s="253"/>
      <c r="N4" s="253"/>
      <c r="O4" s="253"/>
      <c r="P4" s="253"/>
      <c r="Q4" s="253"/>
      <c r="R4" s="253"/>
      <c r="S4" s="253"/>
      <c r="T4" s="253"/>
      <c r="U4" s="252" t="s">
        <v>73</v>
      </c>
      <c r="V4" s="252"/>
      <c r="W4" s="253" t="str">
        <f>Sheet1!D2</f>
        <v>อมก๋อย</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ห้องแถว</v>
      </c>
      <c r="E5" s="253"/>
      <c r="F5" s="253"/>
      <c r="G5" s="253"/>
      <c r="H5" s="253"/>
      <c r="I5" s="253"/>
      <c r="J5" s="253"/>
      <c r="K5" s="253"/>
      <c r="L5" s="253"/>
      <c r="M5" s="253"/>
      <c r="N5" s="253"/>
      <c r="O5" s="253"/>
      <c r="P5" s="253"/>
      <c r="Q5" s="253"/>
      <c r="R5" s="253"/>
      <c r="S5" s="252" t="s">
        <v>208</v>
      </c>
      <c r="T5" s="252"/>
      <c r="U5" s="252"/>
      <c r="V5" s="252"/>
      <c r="W5" s="251">
        <f>IF(OR(Sheet1!D3=0,Sheet1!D3="-"),"-",Sheet1!D3)</f>
        <v>823760010257</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786(68) - รายงานผลสืบทรัพย์ ราย นางสาวสาริณี   สุตั๋น สาขาอมก๋อย (สืบรอบที่ 2) - ไม่พบทรัพย์</v>
      </c>
      <c r="AM5" s="138"/>
      <c r="AO5" s="162" t="s">
        <v>258</v>
      </c>
      <c r="AP5" s="138"/>
      <c r="AQ5" s="138"/>
    </row>
    <row r="6" spans="1:43">
      <c r="A6" s="19" t="s">
        <v>207</v>
      </c>
      <c r="B6" s="137"/>
      <c r="F6" s="257">
        <f>Sheet1!B4</f>
        <v>800031884151</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ผบ.243/2562</v>
      </c>
      <c r="R7" s="254"/>
      <c r="S7" s="254"/>
      <c r="T7" s="254"/>
      <c r="U7" s="254"/>
      <c r="V7" s="254"/>
      <c r="W7" s="254"/>
      <c r="X7" s="276" t="s">
        <v>210</v>
      </c>
      <c r="Y7" s="276"/>
      <c r="Z7" s="276"/>
      <c r="AA7" s="276"/>
      <c r="AB7" s="276"/>
      <c r="AC7" s="276"/>
      <c r="AD7" s="254" t="str">
        <f>Sheet1!F5</f>
        <v>ผบ.371/2562</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นางสาวสาริณี สุตั๋น</v>
      </c>
      <c r="G9" s="255"/>
      <c r="H9" s="255"/>
      <c r="I9" s="255"/>
      <c r="J9" s="255"/>
      <c r="K9" s="255"/>
      <c r="L9" s="255"/>
      <c r="M9" s="255"/>
      <c r="N9" s="255"/>
      <c r="O9" s="255"/>
      <c r="P9" s="255"/>
      <c r="Q9" s="255"/>
      <c r="R9" s="255"/>
      <c r="S9" s="2" t="str">
        <f>Sheet1!A13</f>
        <v>คู่สมรสจำเลยที่ 1</v>
      </c>
      <c r="Y9" s="256" t="str">
        <f>Sheet1!B13</f>
        <v>นายทองจันทร์ ปู่เงิน</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นายเกษม หวลสัตย์</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นายจำลอ พงษ์ปวง</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2" priority="3">
      <formula>$A21="ซ่อนช่อง"</formula>
    </cfRule>
  </conditionalFormatting>
  <conditionalFormatting sqref="B9:B18">
    <cfRule type="expression" dxfId="1" priority="2">
      <formula>$F9=0</formula>
    </cfRule>
  </conditionalFormatting>
  <conditionalFormatting sqref="S9:S18">
    <cfRule type="expression" dxfId="0"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21" sqref="A21:XFD32"/>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350</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ผบ.243/2562 ในคดีหมายเลขแดงที่  ผบ.371/2562 ลว.28 พฤษภาคม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นางสาวสาริณี สุตั๋น</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2501600001787</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นายทองจันทร์ ปู่เงิน</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3501800027028</v>
      </c>
      <c r="AE18" s="283"/>
      <c r="AF18" s="283"/>
      <c r="AG18" s="283"/>
      <c r="AH18" s="283"/>
      <c r="AI18" s="283"/>
      <c r="AJ18" s="283"/>
      <c r="AK18" s="283"/>
      <c r="AL18" s="195"/>
      <c r="AM18" s="193"/>
      <c r="AN18" s="193"/>
      <c r="AO18" s="193"/>
      <c r="AP18" s="193"/>
      <c r="AQ18" s="193"/>
      <c r="AS18" s="197" t="s">
        <v>352</v>
      </c>
    </row>
    <row r="19" spans="1:45">
      <c r="A19" s="193"/>
      <c r="B19" s="193"/>
      <c r="C19" s="282" t="str">
        <f>IF(AS19="","ซ่อนช่อง",CONCATENATE("3. ",VLOOKUP(AS19,Table1[#All],2,0)))</f>
        <v>3. นายเกษม หวลสัตย์</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3501900647621</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นายจำลอ พงษ์ปวง</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3501900557606</v>
      </c>
      <c r="AE20" s="283"/>
      <c r="AF20" s="283"/>
      <c r="AG20" s="283"/>
      <c r="AH20" s="283"/>
      <c r="AI20" s="283"/>
      <c r="AJ20" s="283"/>
      <c r="AK20" s="283"/>
      <c r="AL20" s="195"/>
      <c r="AM20" s="193"/>
      <c r="AN20" s="193"/>
      <c r="AO20" s="193"/>
      <c r="AP20" s="193"/>
      <c r="AQ20" s="193"/>
      <c r="AS20" s="197" t="s">
        <v>213</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3"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ผบ.243/2562 คดีหมายเลขแดงที่ ผบ.371/2562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นางสาวสาริณี สุตั๋น</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2501600001787</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2025-01-18T07:56:48Z</cp:lastPrinted>
  <dcterms:created xsi:type="dcterms:W3CDTF">2016-06-06T16:13:57Z</dcterms:created>
  <dcterms:modified xsi:type="dcterms:W3CDTF">2025-01-18T08:04:51Z</dcterms:modified>
</cp:coreProperties>
</file>