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จอมทอง\2236-นางวาสนา หล้าคำ\"/>
    </mc:Choice>
  </mc:AlternateContent>
  <xr:revisionPtr revIDLastSave="0" documentId="13_ncr:1_{831D02E5-1B2A-4D08-B57E-E46F78D69CAA}"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<sst xmlns="http://schemas.openxmlformats.org/spreadsheetml/2006/main" count="715" uniqueCount="357">
  <si>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</si>
  <si>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</si>
  <si>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</si>
  <si>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</si>
  <si>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</si>
  <si>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</si>
  <si>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</si>
  <si>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</si>
  <si>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</si>
  <si>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</si>
  <si>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</si>
  <si>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</si>
  <si>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</si>
  <si>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</si>
  <si>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</si>
  <si>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</si>
  <si>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</si>
  <si>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</si>
  <si>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</si>
  <si>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</si>
  <si>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</si>
  <si>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</si>
  <si>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</si>
  <si>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</si>
  <si>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</si>
  <si>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</si>
  <si>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</si>
  <si>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</si>
  <si>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</si>
  <si>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</si>
  <si>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</si>
  <si>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</si>
  <si>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</si>
  <si>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</si>
  <si>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</si>
  <si>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</si>
  <si>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</si>
  <si>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</si>
  <si>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</si>
  <si>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</si>
  <si>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</si>
  <si>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</si>
  <si>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</si>
  <si>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</si>
  <si>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</si>
  <si>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</si>
  <si>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</si>
  <si>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</si>
  <si>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</si>
  <si>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</si>
  <si>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</si>
  <si>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</si>
  <si>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</si>
  <si>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</si>
  <si>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</si>
  <si>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</si>
  <si>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</si>
  <si>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</si>
  <si>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</si>
  <si>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</si>
  <si>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</si>
  <si>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</si>
  <si>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</si>
  <si>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</si>
  <si>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</si>
  <si>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</si>
  <si>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</si>
  <si>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</si>
  <si>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</si>
  <si>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</si>
  <si>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</si>
  <si>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</si>
  <si>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</si>
  <si>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</si>
  <si>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</si>
  <si>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</si>
  <si>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</si>
  <si>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</si>
  <si>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</si>
  <si>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</si>
  <si>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</si>
  <si>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</si>
  <si>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</si>
  <si>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</si>
  <si>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</si>
  <si>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</si>
  <si>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</si>
  <si>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</si>
  <si>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</si>
  <si>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</si>
  <si>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</si>
  <si>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</si>
  <si>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</si>
  <si>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</si>
  <si>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</si>
  <si>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</si>
  <si>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</si>
  <si>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</si>
  <si>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</si>
  <si>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</si>
  <si>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</si>
  <si>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</si>
  <si>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</si>
  <si>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</si>
  <si>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</si>
  <si>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</si>
  <si>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</si>
  <si>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</si>
  <si>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</si>
  <si>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</si>
  <si>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</si>
  <si>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</si>
  <si>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</si>
  <si>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</si>
  <si>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</si>
  <si>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</si>
  <si>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</si>
  <si>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</si>
  <si>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</si>
  <si>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</si>
  <si>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</si>
  <si>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</si>
  <si>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</si>
  <si>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</si>
  <si>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</si>
  <si>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</si>
  <si>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</si>
  <si>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</si>
  <si>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</si>
  <si>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</si>
  <si>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</si>
  <si>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</si>
  <si>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</si>
  <si>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</si>
  <si>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</si>
  <si>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</si>
  <si>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</si>
  <si>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</si>
  <si>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</si>
  <si>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</si>
  <si>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</si>
  <si>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</si>
  <si>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</si>
  <si>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</si>
  <si>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</si>
  <si>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</si>
  <si>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</si>
  <si>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</si>
  <si>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</si>
  <si>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</si>
  <si>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</si>
  <si>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</si>
  <si>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</si>
  <si>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</si>
  <si>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</si>
  <si>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</si>
  <si>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</si>
  <si>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</si>
  <si>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</si>
  <si>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</si>
  <si>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</si>
  <si>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</si>
  <si>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</si>
  <si>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</si>
  <si>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</si>
  <si>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</si>
  <si>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</si>
  <si>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</si>
  <si>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</si>
  <si>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</si>
  <si>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</si>
  <si>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</si>
  <si>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</si>
  <si>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</si>
  <si>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</si>
  <si>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</si>
  <si>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</si>
  <si>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</si>
  <si>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</si>
  <si>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</si>
  <si>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</si>
  <si>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</si>
  <si>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</si>
  <si>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</si>
  <si>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</si>
  <si>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</si>
  <si>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</si>
  <si>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</si>
  <si>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</si>
  <si>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</si>
  <si>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</si>
  <si>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</si>
  <si>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</si>
  <si>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</si>
  <si>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</si>
  <si>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</si>
  <si>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</si>
  <si>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</si>
  <si>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</si>
  <si>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</si>
  <si>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</si>
  <si>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</si>
  <si>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</si>
  <si>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</si>
  <si>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</si>
  <si>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</si>
  <si>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</si>
  <si>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</si>
  <si>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</si>
  <si>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</si>
  <si>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</si>
  <si>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</si>
  <si>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</si>
  <si>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</si>
  <si>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</si>
  <si>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</si>
  <si>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</si>
  <si>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</si>
  <si>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</si>
  <si>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</si>
  <si>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</si>
  <si>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</si>
  <si>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</si>
  <si>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</si>
  <si>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</si>
  <si>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</si>
  <si>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</si>
  <si>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</si>
  <si>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</si>
  <si>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</si>
  <si>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</si>
  <si>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</si>
  <si>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</si>
  <si>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</si>
  <si>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</si>
  <si>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</si>
  <si>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</si>
  <si>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</si>
  <si>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</si>
  <si>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</si>
  <si>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</si>
  <si>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</si>
  <si>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</si>
  <si>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</si>
  <si>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</si>
  <si>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</si>
  <si>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</si>
  <si>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</si>
  <si>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</si>
  <si>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</si>
  <si>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</si>
  <si>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</si>
  <si>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</si>
  <si>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</si>
  <si>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</si>
  <si>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</si>
  <si>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</si>
  <si>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</si>
  <si>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</si>
  <si>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</si>
  <si>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</si>
  <si>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</si>
  <si>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</si>
  <si>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</si>
  <si>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</si>
  <si>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</si>
  <si>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</si>
  <si>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</si>
  <si>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</si>
  <si>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</si>
  <si>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</si>
  <si>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</si>
  <si>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</si>
  <si>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</si>
  <si>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</si>
  <si>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</si>
  <si>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</si>
  <si>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</si>
  <si>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</si>
  <si>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</si>
  <si>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</si>
  <si>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</si>
  <si>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</si>
  <si>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</si>
  <si>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</si>
  <si>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</si>
  <si>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</si>
  <si>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</si>
  <si>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</si>
  <si>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</si>
  <si>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</si>
  <si>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</si>
  <si>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</si>
  <si>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</si>
  <si>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</si>
  <si>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</si>
  <si>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</si>
  <si>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</si>
  <si>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</si>
  <si>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</si>
  <si>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</si>
  <si>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</si>
  <si>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</si>
  <si>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</si>
  <si>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</si>
  <si>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</si>
  <si>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</si>
  <si>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</si>
  <si>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</si>
  <si>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</si>
  <si>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</si>
  <si>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</si>
  <si>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</si>
  <si>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</si>
  <si>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</si>
  <si>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</si>
  <si>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</si>
  <si>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</si>
  <si>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</si>
  <si>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</si>
  <si>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</si>
  <si>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</si>
  <si>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</si>
  <si>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</si>
  <si>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</si>
  <si>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</si>
  <si>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</si>
  <si>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</si>
  <si>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</si>
  <si>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</si>
  <si>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</si>
  <si>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</si>
  <si>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</si>
  <si>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</si>
  <si>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</si>
  <si>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</si>
  <si>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</si>
  <si>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</si>
  <si>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</si>
  <si>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</si>
  <si>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</si>
  <si>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</si>
  <si>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</si>
  <si>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</si>
  <si>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</si>
  <si>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</si>
  <si>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</si>
  <si>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</si>
  <si>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</si>
  <si>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</si>
  <si>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</si>
  <si>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t>
  </si>
  <si>
    <t>นางทัศนี ศรีทา</t>
  </si>
  <si>
    <t>นายบุยเริ่ม ศรีทา</t>
  </si>
  <si>
    <t>นายวิชัย ผังดี</t>
  </si>
  <si>
    <t>นางสายใจ ผังดี</t>
  </si>
  <si>
    <t>นางวาสนา หล้าคำ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</si>
</sst>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2236</v>
      </c>
    </row>
    <row r="2" spans="1:11">
      <c r="A2" s="143" t="s">
        <v>251</v>
      </c>
      <c r="B2" s="145" t="str" cm="1">
        <f t="array" ref="B2">_xlfn.IFS(I1&lt;850,VLOOKUP(I1,[1]บังคับคดี!$B:$ZZ,60,0),AND(I1&gt;=850,I1&lt;1435),VLOOKUP(I1,'[1]บังคับคดีใหม่ ปี2563-2564'!$B:$ZZ,63,0),I1&gt;=1435,VLOOKUP(I1,'[1]สืบทรัพย์ ปี 2564-25666'!$B:$ZZ,71,0))</f>
        <v>นางวาสนา หล้าคำ</v>
      </c>
      <c r="C2" s="175" t="s">
        <v>73</v>
      </c>
      <c r="D2" s="145" t="str" cm="1">
        <f t="array" ref="D2">_xlfn.IFS(I1&lt;850,VLOOKUP(I1,[1]บังคับคดี!$B:$ZZ,10,0),AND(I1&gt;=850,I1&lt;1435),VLOOKUP(I1,'[1]บังคับคดีใหม่ ปี2563-2564'!$B:$ZZ,11,0),I1&gt;=1435,VLOOKUP(I1,'[1]สืบทรัพย์ ปี 2564-25666'!$B:$ZZ,11,0))</f>
        <v>จอมทอง</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สินเชื่อแก้ไขปัญหาหนี้นอกระบบ PSAระยะที่2</v>
      </c>
      <c r="C3" s="175" t="s">
        <v>208</v>
      </c>
      <c r="D3" s="147" cm="1">
        <f t="array" ref="D3">_xlfn.IFS(I1&lt;850,VLOOKUP(I1,[1]บังคับคดี!$B:$ZZ,59,0),AND(I1&gt;=850,I1&lt;1435),VLOOKUP(I1,'[1]บังคับคดีใหม่ ปี2563-2564'!$B:$ZZ,64,0),I1&gt;=1435,VLOOKUP(I1,'[1]สืบทรัพย์ ปี 2564-25666'!$B:$ZZ,72,0))</f>
        <v>888165010035</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800093573676</v>
      </c>
      <c r="C4" s="176" t="s">
        <v>264</v>
      </c>
      <c r="D4" s="219">
        <v>243096</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ผบE420/2565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ผบE546/2565</v>
      </c>
      <c r="I5" s="157" t="s">
        <v>257</v>
      </c>
    </row>
    <row r="6" spans="1:11">
      <c r="A6" s="153" t="s">
        <v>337</v>
      </c>
      <c r="B6" s="171">
        <v>47082.52</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356</v>
      </c>
      <c r="C12" s="203">
        <v>3500200608797</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355</v>
      </c>
      <c r="C14" s="203">
        <v>3501400205841</v>
      </c>
      <c r="D14" s="152"/>
      <c r="E14" s="158"/>
      <c r="F14" s="169"/>
      <c r="G14" s="152"/>
      <c r="I14" s="166" t="s">
        <v>248</v>
      </c>
      <c r="J14" s="166"/>
      <c r="K14" s="166"/>
    </row>
    <row r="15" spans="1:11" s="151" customFormat="1">
      <c r="A15" s="165" t="s">
        <v>214</v>
      </c>
      <c r="B15" s="158" t="s">
        <v>354</v>
      </c>
      <c r="C15" s="203">
        <v>3500200791591</v>
      </c>
      <c r="D15" s="152"/>
      <c r="E15" s="158"/>
      <c r="F15" s="169"/>
      <c r="G15" s="152"/>
      <c r="I15" s="166" t="s">
        <v>249</v>
      </c>
      <c r="J15" s="166"/>
      <c r="K15" s="166"/>
    </row>
    <row r="16" spans="1:11" s="151" customFormat="1">
      <c r="A16" s="165" t="s">
        <v>213</v>
      </c>
      <c r="B16" s="158" t="s">
        <v>352</v>
      </c>
      <c r="C16" s="203">
        <v>3500200780409</v>
      </c>
      <c r="D16" s="152"/>
      <c r="E16" s="158"/>
      <c r="F16" s="169"/>
      <c r="G16" s="152"/>
      <c r="I16" s="166" t="s">
        <v>338</v>
      </c>
      <c r="J16" s="166"/>
      <c r="K16" s="166"/>
    </row>
    <row r="17" spans="1:12" s="151" customFormat="1">
      <c r="A17" s="165" t="s">
        <v>215</v>
      </c>
      <c r="B17" s="158" t="s">
        <v>353</v>
      </c>
      <c r="C17" s="203">
        <v>3500200791796</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2236 - รายงานผลสืบทรัพย์ ราย นางวาสนา หล้าคำ สาขาจอมทอง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นางวาสนา หล้าคำ</v>
      </c>
      <c r="F4" s="253"/>
      <c r="G4" s="253"/>
      <c r="H4" s="253"/>
      <c r="I4" s="253"/>
      <c r="J4" s="253"/>
      <c r="K4" s="253"/>
      <c r="L4" s="253"/>
      <c r="M4" s="253"/>
      <c r="N4" s="253"/>
      <c r="O4" s="253"/>
      <c r="P4" s="253"/>
      <c r="Q4" s="253"/>
      <c r="R4" s="253"/>
      <c r="S4" s="253"/>
      <c r="T4" s="253"/>
      <c r="U4" s="252" t="s">
        <v>73</v>
      </c>
      <c r="V4" s="252"/>
      <c r="W4" s="253" t="str">
        <f>Sheet1!D2</f>
        <v>จอมทอง</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สินเชื่อแก้ไขปัญหาหนี้นอกระบบ PSAระยะที่2</v>
      </c>
      <c r="E5" s="253"/>
      <c r="F5" s="253"/>
      <c r="G5" s="253"/>
      <c r="H5" s="253"/>
      <c r="I5" s="253"/>
      <c r="J5" s="253"/>
      <c r="K5" s="253"/>
      <c r="L5" s="253"/>
      <c r="M5" s="253"/>
      <c r="N5" s="253"/>
      <c r="O5" s="253"/>
      <c r="P5" s="253"/>
      <c r="Q5" s="253"/>
      <c r="R5" s="253"/>
      <c r="S5" s="252" t="s">
        <v>208</v>
      </c>
      <c r="T5" s="252"/>
      <c r="U5" s="252"/>
      <c r="V5" s="252"/>
      <c r="W5" s="251">
        <f>IF(OR(Sheet1!D3=0,Sheet1!D3="-"),"-",Sheet1!D3)</f>
        <v>888165010035</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2236(68) - รายงานผลสืบทรัพย์ ราย นางวาสนา หล้าคำ สาขาจอมทอง (สืบรอบที่ 2) - ไม่พบทรัพย์</v>
      </c>
      <c r="AM5" s="138"/>
      <c r="AO5" s="162" t="s">
        <v>258</v>
      </c>
      <c r="AP5" s="138"/>
      <c r="AQ5" s="138"/>
    </row>
    <row r="6" spans="1:43">
      <c r="A6" s="19" t="s">
        <v>207</v>
      </c>
      <c r="B6" s="137"/>
      <c r="F6" s="257">
        <f>Sheet1!B4</f>
        <v>800093573676</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ผบE420/2565</v>
      </c>
      <c r="R7" s="254"/>
      <c r="S7" s="254"/>
      <c r="T7" s="254"/>
      <c r="U7" s="254"/>
      <c r="V7" s="254"/>
      <c r="W7" s="254"/>
      <c r="X7" s="276" t="s">
        <v>210</v>
      </c>
      <c r="Y7" s="276"/>
      <c r="Z7" s="276"/>
      <c r="AA7" s="276"/>
      <c r="AB7" s="276"/>
      <c r="AC7" s="276"/>
      <c r="AD7" s="254" t="str">
        <f>Sheet1!F5</f>
        <v>ผบE546/2565</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นางวาสนา หล้าคำ</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นางสายใจ ผังดี</v>
      </c>
      <c r="G10" s="255"/>
      <c r="H10" s="255"/>
      <c r="I10" s="255"/>
      <c r="J10" s="255"/>
      <c r="K10" s="255"/>
      <c r="L10" s="255"/>
      <c r="M10" s="255"/>
      <c r="N10" s="255"/>
      <c r="O10" s="255"/>
      <c r="P10" s="255"/>
      <c r="Q10" s="255"/>
      <c r="R10" s="255"/>
      <c r="S10" s="2" t="s">
        <v>214</v>
      </c>
      <c r="Y10" s="256" t="str">
        <f>Sheet1!B15</f>
        <v>นายวิชัย ผังดี</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นางทัศนี ศรีทา</v>
      </c>
      <c r="G11" s="255"/>
      <c r="H11" s="255"/>
      <c r="I11" s="255"/>
      <c r="J11" s="255"/>
      <c r="K11" s="255"/>
      <c r="L11" s="255"/>
      <c r="M11" s="255"/>
      <c r="N11" s="255"/>
      <c r="O11" s="255"/>
      <c r="P11" s="255"/>
      <c r="Q11" s="255"/>
      <c r="R11" s="255"/>
      <c r="S11" s="2" t="s">
        <v>215</v>
      </c>
      <c r="Y11" s="256" t="str">
        <f>Sheet1!B17</f>
        <v>นายบุยเริ่ม ศรีทา</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f>VLOOKUP(A31,Sheet1!A11:G31,4,0)</f>
        <v>0</v>
      </c>
      <c r="U31" s="262"/>
      <c r="V31" s="262"/>
      <c r="W31" s="262"/>
      <c r="X31" s="260">
        <f>IF(OR(T31="ไม่พบ",T31="-"),"-",VLOOKUP(A31,Sheet1!A11:G31,5,0))</f>
        <v>0</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22" sqref="A22: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ผบE420/2565 ในคดีหมายเลขแดงที่  ผบE546/2565 ลว.27 กรกฎาคม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11</v>
      </c>
      <c r="AV16" s="215" t="s">
        <v>335</v>
      </c>
    </row>
    <row r="17" spans="1:45">
      <c r="A17" s="188"/>
      <c r="B17" s="188"/>
      <c r="C17" s="255" t="str">
        <f>IF(AS17="","ซ่อนช่อง",CONCATENATE("1. ",VLOOKUP(AS17,Table1[#All],2,0)))</f>
        <v>1. นางวาสนา หล้าคำ</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3500200608797</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นางสายใจ ผังดี</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3501400205841</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นายวิชัย ผังดี</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3500200791591</v>
      </c>
      <c r="AE19" s="283"/>
      <c r="AF19" s="283"/>
      <c r="AG19" s="283"/>
      <c r="AH19" s="283"/>
      <c r="AI19" s="283"/>
      <c r="AJ19" s="283"/>
      <c r="AK19" s="283"/>
      <c r="AL19" s="195"/>
      <c r="AM19" s="193"/>
      <c r="AN19" s="193"/>
      <c r="AO19" s="193"/>
      <c r="AP19" s="193"/>
      <c r="AQ19" s="193"/>
      <c r="AS19" s="197" t="s">
        <v>214</v>
      </c>
    </row>
    <row r="20" spans="1:45">
      <c r="A20" s="193"/>
      <c r="B20" s="193"/>
      <c r="C20" s="282" t="str">
        <f>IF(AS20="","ซ่อนช่อง",CONCATENATE("4. ",VLOOKUP(AS20,Table1[#All],2,0)))</f>
        <v>4. นางทัศนี ศรีทา</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3500200780409</v>
      </c>
      <c r="AE20" s="283"/>
      <c r="AF20" s="283"/>
      <c r="AG20" s="283"/>
      <c r="AH20" s="283"/>
      <c r="AI20" s="283"/>
      <c r="AJ20" s="283"/>
      <c r="AK20" s="283"/>
      <c r="AL20" s="195"/>
      <c r="AM20" s="193"/>
      <c r="AN20" s="193"/>
      <c r="AO20" s="193"/>
      <c r="AP20" s="193"/>
      <c r="AQ20" s="193"/>
      <c r="AS20" s="197" t="s">
        <v>213</v>
      </c>
    </row>
    <row r="21" spans="1:45">
      <c r="A21" s="193"/>
      <c r="B21" s="193"/>
      <c r="C21" s="282" t="str">
        <f>IF(AS21="","ซ่อนช่อง",CONCATENATE("5. ",VLOOKUP(AS21,Table1[#All],2,0)))</f>
        <v>5. นายบุยเริ่ม ศรีทา</v>
      </c>
      <c r="D21" s="282"/>
      <c r="E21" s="282"/>
      <c r="F21" s="282"/>
      <c r="G21" s="282"/>
      <c r="H21" s="282"/>
      <c r="I21" s="282"/>
      <c r="J21" s="282"/>
      <c r="K21" s="282"/>
      <c r="L21" s="282"/>
      <c r="M21" s="282"/>
      <c r="N21" s="282"/>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3500200791796</v>
      </c>
      <c r="AE21" s="283"/>
      <c r="AF21" s="283"/>
      <c r="AG21" s="283"/>
      <c r="AH21" s="283"/>
      <c r="AI21" s="283"/>
      <c r="AJ21" s="283"/>
      <c r="AK21" s="283"/>
      <c r="AL21" s="195"/>
      <c r="AM21" s="193"/>
      <c r="AN21" s="193"/>
      <c r="AO21" s="193"/>
      <c r="AP21" s="193"/>
      <c r="AQ21" s="193"/>
      <c r="AS21" s="197" t="s">
        <v>215</v>
      </c>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ผบE420/2565 คดีหมายเลขแดงที่ ผบE546/2565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นางวาสนา หล้าคำ</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3500200608797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2025-01-18T08:25:28Z</cp:lastPrinted>
  <dcterms:created xsi:type="dcterms:W3CDTF">2016-06-06T16:13:57Z</dcterms:created>
  <dcterms:modified xsi:type="dcterms:W3CDTF">2025-01-18T08:25:37Z</dcterms:modified>
</cp:coreProperties>
</file>